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0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БЮДЖЕТА'!$A$13:$G$541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<sst xmlns="http://schemas.openxmlformats.org/spreadsheetml/2006/main" count="2145" uniqueCount="422">
  <si>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</si>
  <si>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</si>
  <si>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</si>
  <si>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</si>
  <si>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</si>
  <si>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</si>
  <si>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</si>
  <si>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</si>
  <si>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</si>
  <si>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</si>
  <si>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</si>
  <si>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</si>
  <si>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</si>
  <si>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</si>
  <si>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</si>
  <si>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</si>
  <si>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</si>
  <si>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</si>
  <si>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</si>
  <si>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</si>
  <si>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</si>
  <si>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</si>
  <si>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</si>
  <si>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</si>
  <si>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</si>
  <si>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</si>
  <si>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</si>
  <si>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</si>
  <si>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</si>
  <si>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</si>
  <si>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</si>
  <si>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</si>
  <si>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</si>
  <si>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</si>
  <si>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</si>
  <si>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</si>
  <si>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</si>
  <si>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</si>
  <si>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</si>
  <si>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</si>
  <si>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</si>
  <si>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</si>
  <si>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</si>
  <si>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</si>
  <si>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</si>
  <si>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</si>
  <si>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</si>
  <si>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</si>
  <si>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</si>
  <si>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</si>
  <si>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</si>
  <si>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</si>
  <si>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</si>
  <si>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</si>
  <si>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</si>
  <si>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</si>
  <si>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</si>
  <si>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</si>
  <si>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</si>
  <si>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</si>
  <si>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</si>
  <si>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</si>
  <si>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</si>
  <si>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</si>
  <si>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</si>
  <si>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</si>
  <si>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</si>
  <si>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</si>
  <si>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</si>
  <si>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</si>
  <si>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</si>
  <si>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</si>
  <si>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</si>
  <si>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</si>
  <si>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</si>
  <si>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</si>
  <si>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</si>
  <si>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</si>
  <si>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</si>
  <si>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</si>
  <si>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</si>
  <si>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</si>
  <si>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</si>
  <si>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</si>
  <si>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</si>
  <si>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</si>
  <si>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</si>
  <si>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</si>
  <si>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</si>
  <si>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</si>
  <si>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</si>
  <si>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</si>
  <si>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</si>
  <si>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</si>
  <si>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</si>
  <si>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</si>
  <si>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</si>
  <si>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</si>
  <si>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</si>
  <si>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</si>
  <si>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</si>
  <si>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</si>
  <si>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</si>
  <si>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</si>
  <si>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</si>
  <si>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</si>
  <si>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</si>
  <si>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</si>
  <si>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</si>
  <si>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</si>
  <si>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</si>
  <si>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</si>
  <si>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</si>
  <si>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</si>
  <si>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</si>
  <si>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</si>
  <si>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</si>
  <si>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</si>
  <si>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</si>
  <si>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</si>
  <si>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</si>
  <si>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</si>
  <si>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</si>
  <si>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</si>
  <si>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</si>
  <si>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</si>
  <si>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</si>
  <si>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</si>
  <si>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</si>
  <si>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</si>
  <si>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</si>
  <si>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</si>
  <si>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</si>
  <si>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</si>
  <si>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</si>
  <si>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</si>
  <si>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</si>
  <si>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</si>
  <si>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</si>
  <si>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</si>
  <si>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</si>
  <si>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</si>
  <si>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</si>
  <si>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</si>
  <si>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</si>
  <si>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</si>
  <si>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</si>
  <si>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</si>
  <si>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</si>
  <si>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</si>
  <si>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</si>
  <si>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</si>
  <si>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</si>
  <si>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</si>
  <si>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</si>
  <si>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</si>
  <si>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</si>
  <si>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</si>
  <si>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</si>
  <si>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</si>
  <si>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</si>
  <si>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</si>
  <si>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</si>
  <si>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</si>
  <si>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</si>
  <si>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</si>
  <si>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</si>
  <si>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</si>
  <si>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</si>
  <si>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</si>
  <si>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</si>
  <si>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</si>
  <si>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</si>
  <si>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</si>
  <si>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</si>
  <si>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</si>
  <si>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</si>
  <si>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</si>
  <si>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</si>
  <si>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</si>
  <si>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</si>
  <si>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</si>
  <si>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</si>
  <si>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</si>
  <si>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</si>
  <si>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</si>
  <si>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</si>
  <si>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</si>
  <si>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</si>
  <si>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</si>
  <si>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</si>
  <si>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</si>
  <si>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</si>
  <si>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</si>
  <si>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</si>
  <si>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</si>
  <si>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</si>
  <si>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</si>
  <si>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</si>
  <si>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</si>
  <si>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</si>
  <si>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</si>
  <si>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</si>
  <si>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</si>
  <si>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</si>
  <si>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</si>
  <si>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</si>
  <si>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</si>
  <si>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</si>
  <si>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</si>
  <si>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</si>
  <si>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</si>
  <si>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</si>
  <si>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</si>
  <si>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</si>
  <si>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</si>
  <si>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</si>
  <si>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</si>
  <si>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</si>
  <si>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</si>
  <si>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</si>
  <si>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</si>
  <si>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</si>
  <si>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</si>
  <si>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</si>
  <si>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</si>
  <si>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</si>
  <si>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</si>
  <si>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</si>
  <si>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</si>
  <si>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</si>
  <si>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</si>
  <si>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</si>
  <si>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</si>
  <si>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</si>
  <si>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</si>
  <si>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</si>
  <si>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</si>
  <si>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</si>
  <si>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</si>
  <si>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</si>
  <si>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</si>
  <si>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</si>
  <si>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</si>
  <si>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</si>
  <si>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</si>
  <si>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</si>
  <si>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</si>
  <si>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</si>
  <si>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</si>
  <si>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</si>
  <si>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</si>
  <si>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</si>
  <si>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</si>
  <si>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</si>
  <si>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</si>
  <si>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</si>
  <si>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</si>
  <si>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</si>
  <si>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</si>
  <si>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</si>
  <si>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</si>
  <si>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</si>
  <si>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</si>
  <si>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</si>
  <si>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</si>
  <si>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</si>
  <si>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</si>
  <si>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</si>
  <si>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</si>
  <si>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</si>
  <si>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</si>
  <si>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</si>
  <si>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</si>
  <si>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</si>
  <si>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</si>
  <si>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</si>
  <si>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</si>
  <si>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</si>
  <si>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</si>
  <si>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</si>
  <si>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</si>
  <si>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</si>
  <si>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</si>
  <si>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</si>
  <si>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</si>
  <si>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</si>
  <si>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</si>
  <si>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</si>
  <si>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</si>
  <si>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</si>
  <si>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</si>
  <si>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</si>
  <si>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</si>
  <si>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</si>
  <si>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</si>
  <si>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</si>
  <si>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</si>
  <si>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</si>
  <si>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</si>
  <si>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</si>
  <si>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</si>
  <si>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</si>
  <si>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</si>
  <si>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</si>
  <si>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</si>
  <si>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</si>
  <si>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</si>
  <si>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</si>
  <si>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</si>
  <si>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</si>
  <si>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</si>
  <si>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</si>
  <si>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</si>
  <si>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</si>
  <si>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</si>
  <si>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</si>
  <si>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</si>
  <si>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</si>
  <si>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</si>
  <si>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</si>
  <si>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</si>
  <si>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</si>
  <si>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</si>
  <si>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</si>
  <si>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</si>
  <si>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</si>
  <si>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</si>
  <si>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</si>
  <si>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</si>
  <si>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</si>
  <si>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</si>
  <si>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</si>
  <si>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</si>
  <si>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</si>
  <si>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</si>
  <si>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</si>
  <si>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</si>
  <si>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</si>
  <si>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</si>
  <si>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</si>
  <si>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</si>
  <si>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</si>
  <si>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</si>
  <si>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</si>
  <si>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</si>
  <si>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</si>
  <si>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</si>
  <si>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</si>
  <si>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</si>
  <si>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</si>
  <si>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</si>
  <si>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</si>
  <si>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</si>
  <si>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</si>
  <si>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</si>
  <si>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</si>
  <si>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</si>
  <si>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</si>
  <si>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</si>
  <si>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</si>
  <si>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</si>
  <si>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</si>
  <si>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</si>
  <si>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</si>
  <si>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</si>
  <si>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</si>
  <si>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</si>
  <si>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</si>
  <si>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</si>
  <si>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</si>
  <si>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</si>
  <si>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</si>
  <si>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</si>
  <si>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</si>
  <si>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</si>
  <si>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</si>
  <si>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</si>
  <si>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</si>
  <si>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</si>
  <si>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</si>
  <si>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</si>
  <si>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</si>
  <si>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</si>
  <si>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</si>
  <si>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</si>
  <si>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</si>
  <si>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</si>
  <si>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</si>
  <si>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</si>
  <si>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</si>
  <si>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</si>
  <si>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</si>
  <si>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</si>
  <si>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</si>
  <si>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</si>
  <si>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</si>
  <si>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</si>
  <si>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</si>
  <si>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</si>
  <si>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</si>
  <si>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</si>
  <si>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</si>
  <si>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</si>
  <si>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</si>
  <si>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</si>
  <si>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</si>
  <si>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</si>
  <si>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</si>
  <si>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</si>
  <si>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</si>
  <si>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</si>
  <si>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</si>
  <si>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</si>
  <si>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Приложение 7 к решению Думы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</si>
  <si>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</si>
  <si>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</si>
  <si>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</si>
  <si>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</si>
  <si>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</si>
  <si>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</si>
  <si>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№ 101 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</si>
</sst>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49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373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421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2:23" ht="18.75">
      <c r="B6" s="168" t="s">
        <v>374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246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375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247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256</v>
      </c>
      <c r="E14" s="104" t="s">
        <v>5</v>
      </c>
      <c r="F14" s="105"/>
      <c r="G14" s="141">
        <f>G15+G194+G200+G207+G254+G287+G319+G360+G379+G389+G402+G408</f>
        <v>176791.49237</v>
      </c>
      <c r="H14" s="28" t="e">
        <f aca="true" t="shared" si="0" ref="H14:X14">H15+H190+H201+H207+H253+H305+H331+H368+H380+H393+H404+H409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256</v>
      </c>
      <c r="E15" s="14" t="s">
        <v>5</v>
      </c>
      <c r="F15" s="14"/>
      <c r="G15" s="142">
        <f>G16+G24+G51+G72+G89+G94+G66+G83</f>
        <v>75840.32575999999</v>
      </c>
      <c r="H15" s="29" t="e">
        <f>H16+H27+H53+#REF!+H73+#REF!+H89+H93</f>
        <v>#REF!</v>
      </c>
      <c r="I15" s="29" t="e">
        <f>I16+I27+I53+#REF!+I73+#REF!+I89+I93</f>
        <v>#REF!</v>
      </c>
      <c r="J15" s="29" t="e">
        <f>J16+J27+J53+#REF!+J73+#REF!+J89+J93</f>
        <v>#REF!</v>
      </c>
      <c r="K15" s="29" t="e">
        <f>K16+K27+K53+#REF!+K73+#REF!+K89+K93</f>
        <v>#REF!</v>
      </c>
      <c r="L15" s="29" t="e">
        <f>L16+L27+L53+#REF!+L73+#REF!+L89+L93</f>
        <v>#REF!</v>
      </c>
      <c r="M15" s="29" t="e">
        <f>M16+M27+M53+#REF!+M73+#REF!+M89+M93</f>
        <v>#REF!</v>
      </c>
      <c r="N15" s="29" t="e">
        <f>N16+N27+N53+#REF!+N73+#REF!+N89+N93</f>
        <v>#REF!</v>
      </c>
      <c r="O15" s="29" t="e">
        <f>O16+O27+O53+#REF!+O73+#REF!+O89+O93</f>
        <v>#REF!</v>
      </c>
      <c r="P15" s="29" t="e">
        <f>P16+P27+P53+#REF!+P73+#REF!+P89+P93</f>
        <v>#REF!</v>
      </c>
      <c r="Q15" s="29" t="e">
        <f>Q16+Q27+Q53+#REF!+Q73+#REF!+Q89+Q93</f>
        <v>#REF!</v>
      </c>
      <c r="R15" s="29" t="e">
        <f>R16+R27+R53+#REF!+R73+#REF!+R89+R93</f>
        <v>#REF!</v>
      </c>
      <c r="S15" s="29" t="e">
        <f>S16+S27+S53+#REF!+S73+#REF!+S89+S93</f>
        <v>#REF!</v>
      </c>
      <c r="T15" s="29" t="e">
        <f>T16+T27+T53+#REF!+T73+#REF!+T89+T93</f>
        <v>#REF!</v>
      </c>
      <c r="U15" s="29" t="e">
        <f>U16+U27+U53+#REF!+U73+#REF!+U89+U93</f>
        <v>#REF!</v>
      </c>
      <c r="V15" s="29" t="e">
        <f>V16+V27+V53+#REF!+V73+#REF!+V89+V93</f>
        <v>#REF!</v>
      </c>
      <c r="W15" s="29" t="e">
        <f>W16+W27+W53+#REF!+W73+#REF!+W89+W93</f>
        <v>#REF!</v>
      </c>
      <c r="X15" s="61" t="e">
        <f>X16+X27+X53+#REF!+X73+#REF!+X89+X93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256</v>
      </c>
      <c r="E16" s="110" t="s">
        <v>5</v>
      </c>
      <c r="F16" s="110"/>
      <c r="G16" s="111">
        <f>G17</f>
        <v>1773.6599999999999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64.70441798315349</v>
      </c>
    </row>
    <row r="17" spans="1:25" ht="34.5" customHeight="1" outlineLevel="3" thickBot="1">
      <c r="A17" s="112" t="s">
        <v>138</v>
      </c>
      <c r="B17" s="19">
        <v>951</v>
      </c>
      <c r="C17" s="11" t="s">
        <v>6</v>
      </c>
      <c r="D17" s="11" t="s">
        <v>257</v>
      </c>
      <c r="E17" s="11" t="s">
        <v>5</v>
      </c>
      <c r="F17" s="11"/>
      <c r="G17" s="12">
        <f>G18</f>
        <v>1773.6599999999999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64.70441798315349</v>
      </c>
    </row>
    <row r="18" spans="1:25" ht="36" customHeight="1" outlineLevel="3" thickBot="1">
      <c r="A18" s="112" t="s">
        <v>139</v>
      </c>
      <c r="B18" s="19">
        <v>951</v>
      </c>
      <c r="C18" s="11" t="s">
        <v>6</v>
      </c>
      <c r="D18" s="11" t="s">
        <v>258</v>
      </c>
      <c r="E18" s="11" t="s">
        <v>5</v>
      </c>
      <c r="F18" s="11"/>
      <c r="G18" s="12">
        <f>G19</f>
        <v>1773.6599999999999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140</v>
      </c>
      <c r="B19" s="90">
        <v>951</v>
      </c>
      <c r="C19" s="91" t="s">
        <v>6</v>
      </c>
      <c r="D19" s="91" t="s">
        <v>259</v>
      </c>
      <c r="E19" s="91" t="s">
        <v>5</v>
      </c>
      <c r="F19" s="91"/>
      <c r="G19" s="16">
        <f>G20</f>
        <v>1773.6599999999999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259</v>
      </c>
      <c r="E20" s="6" t="s">
        <v>91</v>
      </c>
      <c r="F20" s="6"/>
      <c r="G20" s="7">
        <f>G21+G22+G23</f>
        <v>1773.6599999999999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253</v>
      </c>
      <c r="B21" s="92">
        <v>951</v>
      </c>
      <c r="C21" s="93" t="s">
        <v>6</v>
      </c>
      <c r="D21" s="93" t="s">
        <v>259</v>
      </c>
      <c r="E21" s="93" t="s">
        <v>92</v>
      </c>
      <c r="F21" s="93"/>
      <c r="G21" s="98">
        <v>1523.3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255</v>
      </c>
      <c r="B22" s="92">
        <v>951</v>
      </c>
      <c r="C22" s="93" t="s">
        <v>6</v>
      </c>
      <c r="D22" s="93" t="s">
        <v>259</v>
      </c>
      <c r="E22" s="93" t="s">
        <v>93</v>
      </c>
      <c r="F22" s="93"/>
      <c r="G22" s="98">
        <v>1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114763.63799999999</v>
      </c>
    </row>
    <row r="23" spans="1:25" ht="48" outlineLevel="4" thickBot="1">
      <c r="A23" s="88" t="s">
        <v>248</v>
      </c>
      <c r="B23" s="92">
        <v>951</v>
      </c>
      <c r="C23" s="93" t="s">
        <v>6</v>
      </c>
      <c r="D23" s="93" t="s">
        <v>259</v>
      </c>
      <c r="E23" s="93" t="s">
        <v>249</v>
      </c>
      <c r="F23" s="93"/>
      <c r="G23" s="98">
        <v>249.36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256</v>
      </c>
      <c r="E24" s="9" t="s">
        <v>5</v>
      </c>
      <c r="F24" s="9"/>
      <c r="G24" s="155">
        <f>G25</f>
        <v>3273.9085499999997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35.0540145661674</v>
      </c>
    </row>
    <row r="25" spans="1:25" ht="32.25" outlineLevel="5" thickBot="1">
      <c r="A25" s="112" t="s">
        <v>138</v>
      </c>
      <c r="B25" s="19">
        <v>951</v>
      </c>
      <c r="C25" s="11" t="s">
        <v>17</v>
      </c>
      <c r="D25" s="11" t="s">
        <v>257</v>
      </c>
      <c r="E25" s="11" t="s">
        <v>5</v>
      </c>
      <c r="F25" s="11"/>
      <c r="G25" s="156">
        <f>G26</f>
        <v>3273.9085499999997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139</v>
      </c>
      <c r="B26" s="19">
        <v>951</v>
      </c>
      <c r="C26" s="11" t="s">
        <v>17</v>
      </c>
      <c r="D26" s="11" t="s">
        <v>258</v>
      </c>
      <c r="E26" s="11" t="s">
        <v>5</v>
      </c>
      <c r="F26" s="11"/>
      <c r="G26" s="156">
        <f>G27+G38+G43+G49</f>
        <v>3273.9085499999997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211</v>
      </c>
      <c r="B27" s="130">
        <v>951</v>
      </c>
      <c r="C27" s="91" t="s">
        <v>17</v>
      </c>
      <c r="D27" s="91" t="s">
        <v>260</v>
      </c>
      <c r="E27" s="91" t="s">
        <v>5</v>
      </c>
      <c r="F27" s="91"/>
      <c r="G27" s="157">
        <f>G28+G32+G35</f>
        <v>1809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158.95611940298508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260</v>
      </c>
      <c r="E28" s="6" t="s">
        <v>91</v>
      </c>
      <c r="F28" s="6"/>
      <c r="G28" s="158">
        <f>G29+G30+G31</f>
        <v>1732</v>
      </c>
      <c r="H28" s="32">
        <f aca="true" t="shared" si="6" ref="H28:X28">H29+H40+H45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166.0228752886836</v>
      </c>
    </row>
    <row r="29" spans="1:25" ht="32.25" outlineLevel="6" thickBot="1">
      <c r="A29" s="88" t="s">
        <v>253</v>
      </c>
      <c r="B29" s="92">
        <v>951</v>
      </c>
      <c r="C29" s="93" t="s">
        <v>17</v>
      </c>
      <c r="D29" s="93" t="s">
        <v>260</v>
      </c>
      <c r="E29" s="93" t="s">
        <v>92</v>
      </c>
      <c r="F29" s="93"/>
      <c r="G29" s="159">
        <v>1300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143.08669230769232</v>
      </c>
    </row>
    <row r="30" spans="1:25" ht="51" customHeight="1" outlineLevel="6" thickBot="1">
      <c r="A30" s="88" t="s">
        <v>255</v>
      </c>
      <c r="B30" s="92">
        <v>951</v>
      </c>
      <c r="C30" s="93" t="s">
        <v>17</v>
      </c>
      <c r="D30" s="93" t="s">
        <v>260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248</v>
      </c>
      <c r="B31" s="92">
        <v>951</v>
      </c>
      <c r="C31" s="93" t="s">
        <v>17</v>
      </c>
      <c r="D31" s="93" t="s">
        <v>260</v>
      </c>
      <c r="E31" s="93" t="s">
        <v>249</v>
      </c>
      <c r="F31" s="93"/>
      <c r="G31" s="159">
        <v>427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28.5" customHeight="1" outlineLevel="6" thickBot="1">
      <c r="A32" s="5" t="s">
        <v>415</v>
      </c>
      <c r="B32" s="21">
        <v>951</v>
      </c>
      <c r="C32" s="6" t="s">
        <v>17</v>
      </c>
      <c r="D32" s="6" t="s">
        <v>260</v>
      </c>
      <c r="E32" s="6" t="s">
        <v>418</v>
      </c>
      <c r="F32" s="6"/>
      <c r="G32" s="158">
        <f>G33+G34</f>
        <v>70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4.5" customHeight="1" outlineLevel="6" thickBot="1">
      <c r="A33" s="88" t="s">
        <v>416</v>
      </c>
      <c r="B33" s="92">
        <v>951</v>
      </c>
      <c r="C33" s="93" t="s">
        <v>17</v>
      </c>
      <c r="D33" s="93" t="s">
        <v>260</v>
      </c>
      <c r="E33" s="93" t="s">
        <v>419</v>
      </c>
      <c r="F33" s="93"/>
      <c r="G33" s="159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3" customHeight="1" outlineLevel="6" thickBot="1">
      <c r="A34" s="88" t="s">
        <v>417</v>
      </c>
      <c r="B34" s="92">
        <v>951</v>
      </c>
      <c r="C34" s="93" t="s">
        <v>17</v>
      </c>
      <c r="D34" s="93" t="s">
        <v>260</v>
      </c>
      <c r="E34" s="93" t="s">
        <v>420</v>
      </c>
      <c r="F34" s="93"/>
      <c r="G34" s="159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104</v>
      </c>
      <c r="B35" s="21">
        <v>951</v>
      </c>
      <c r="C35" s="6" t="s">
        <v>17</v>
      </c>
      <c r="D35" s="6" t="s">
        <v>260</v>
      </c>
      <c r="E35" s="6" t="s">
        <v>98</v>
      </c>
      <c r="F35" s="6"/>
      <c r="G35" s="158">
        <f>G36+G37</f>
        <v>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105</v>
      </c>
      <c r="B36" s="92">
        <v>951</v>
      </c>
      <c r="C36" s="93" t="s">
        <v>17</v>
      </c>
      <c r="D36" s="93" t="s">
        <v>260</v>
      </c>
      <c r="E36" s="93" t="s">
        <v>99</v>
      </c>
      <c r="F36" s="93"/>
      <c r="G36" s="159">
        <v>2.3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106</v>
      </c>
      <c r="B37" s="92">
        <v>951</v>
      </c>
      <c r="C37" s="93" t="s">
        <v>17</v>
      </c>
      <c r="D37" s="93" t="s">
        <v>260</v>
      </c>
      <c r="E37" s="93" t="s">
        <v>100</v>
      </c>
      <c r="F37" s="93"/>
      <c r="G37" s="159">
        <v>4.7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94" t="s">
        <v>141</v>
      </c>
      <c r="B38" s="90">
        <v>951</v>
      </c>
      <c r="C38" s="91" t="s">
        <v>17</v>
      </c>
      <c r="D38" s="91" t="s">
        <v>261</v>
      </c>
      <c r="E38" s="91" t="s">
        <v>5</v>
      </c>
      <c r="F38" s="91"/>
      <c r="G38" s="157">
        <f>G39</f>
        <v>0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261</v>
      </c>
      <c r="E39" s="6" t="s">
        <v>91</v>
      </c>
      <c r="F39" s="6"/>
      <c r="G39" s="158">
        <f>G40+G41+G42</f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8" customHeight="1" outlineLevel="6" thickBot="1">
      <c r="A40" s="88" t="s">
        <v>253</v>
      </c>
      <c r="B40" s="92">
        <v>951</v>
      </c>
      <c r="C40" s="93" t="s">
        <v>17</v>
      </c>
      <c r="D40" s="93" t="s">
        <v>261</v>
      </c>
      <c r="E40" s="93" t="s">
        <v>92</v>
      </c>
      <c r="F40" s="93"/>
      <c r="G40" s="159">
        <v>0</v>
      </c>
      <c r="H40" s="34">
        <f aca="true" t="shared" si="8" ref="H40:X40">H41</f>
        <v>1331.7</v>
      </c>
      <c r="I40" s="34">
        <f t="shared" si="8"/>
        <v>1331.7</v>
      </c>
      <c r="J40" s="34">
        <f t="shared" si="8"/>
        <v>1331.7</v>
      </c>
      <c r="K40" s="34">
        <f t="shared" si="8"/>
        <v>1331.7</v>
      </c>
      <c r="L40" s="34">
        <f t="shared" si="8"/>
        <v>1331.7</v>
      </c>
      <c r="M40" s="34">
        <f t="shared" si="8"/>
        <v>1331.7</v>
      </c>
      <c r="N40" s="34">
        <f t="shared" si="8"/>
        <v>1331.7</v>
      </c>
      <c r="O40" s="34">
        <f t="shared" si="8"/>
        <v>1331.7</v>
      </c>
      <c r="P40" s="34">
        <f t="shared" si="8"/>
        <v>1331.7</v>
      </c>
      <c r="Q40" s="34">
        <f t="shared" si="8"/>
        <v>1331.7</v>
      </c>
      <c r="R40" s="34">
        <f t="shared" si="8"/>
        <v>1331.7</v>
      </c>
      <c r="S40" s="34">
        <f t="shared" si="8"/>
        <v>1331.7</v>
      </c>
      <c r="T40" s="34">
        <f t="shared" si="8"/>
        <v>1331.7</v>
      </c>
      <c r="U40" s="34">
        <f t="shared" si="8"/>
        <v>1331.7</v>
      </c>
      <c r="V40" s="34">
        <f t="shared" si="8"/>
        <v>1331.7</v>
      </c>
      <c r="W40" s="34">
        <f t="shared" si="8"/>
        <v>1331.7</v>
      </c>
      <c r="X40" s="68">
        <f t="shared" si="8"/>
        <v>874.3892</v>
      </c>
      <c r="Y40" s="59" t="e">
        <f>X40/G40*100</f>
        <v>#DIV/0!</v>
      </c>
    </row>
    <row r="41" spans="1:25" ht="48" outlineLevel="6" thickBot="1">
      <c r="A41" s="88" t="s">
        <v>255</v>
      </c>
      <c r="B41" s="92">
        <v>951</v>
      </c>
      <c r="C41" s="93" t="s">
        <v>17</v>
      </c>
      <c r="D41" s="93" t="s">
        <v>261</v>
      </c>
      <c r="E41" s="93" t="s">
        <v>93</v>
      </c>
      <c r="F41" s="93"/>
      <c r="G41" s="159">
        <v>0</v>
      </c>
      <c r="H41" s="26">
        <v>1331.7</v>
      </c>
      <c r="I41" s="7">
        <v>1331.7</v>
      </c>
      <c r="J41" s="7">
        <v>1331.7</v>
      </c>
      <c r="K41" s="7">
        <v>1331.7</v>
      </c>
      <c r="L41" s="7">
        <v>1331.7</v>
      </c>
      <c r="M41" s="7">
        <v>1331.7</v>
      </c>
      <c r="N41" s="7">
        <v>1331.7</v>
      </c>
      <c r="O41" s="7">
        <v>1331.7</v>
      </c>
      <c r="P41" s="7">
        <v>1331.7</v>
      </c>
      <c r="Q41" s="7">
        <v>1331.7</v>
      </c>
      <c r="R41" s="7">
        <v>1331.7</v>
      </c>
      <c r="S41" s="7">
        <v>1331.7</v>
      </c>
      <c r="T41" s="7">
        <v>1331.7</v>
      </c>
      <c r="U41" s="7">
        <v>1331.7</v>
      </c>
      <c r="V41" s="7">
        <v>1331.7</v>
      </c>
      <c r="W41" s="44">
        <v>1331.7</v>
      </c>
      <c r="X41" s="65">
        <v>874.3892</v>
      </c>
      <c r="Y41" s="59" t="e">
        <f>X41/G41*100</f>
        <v>#DIV/0!</v>
      </c>
    </row>
    <row r="42" spans="1:25" ht="48" outlineLevel="6" thickBot="1">
      <c r="A42" s="88" t="s">
        <v>248</v>
      </c>
      <c r="B42" s="92">
        <v>951</v>
      </c>
      <c r="C42" s="93" t="s">
        <v>17</v>
      </c>
      <c r="D42" s="93" t="s">
        <v>261</v>
      </c>
      <c r="E42" s="93" t="s">
        <v>249</v>
      </c>
      <c r="F42" s="93"/>
      <c r="G42" s="159"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94" t="s">
        <v>212</v>
      </c>
      <c r="B43" s="90">
        <v>951</v>
      </c>
      <c r="C43" s="91" t="s">
        <v>17</v>
      </c>
      <c r="D43" s="91" t="s">
        <v>262</v>
      </c>
      <c r="E43" s="91" t="s">
        <v>5</v>
      </c>
      <c r="F43" s="91"/>
      <c r="G43" s="157">
        <f>G44</f>
        <v>1454.6999999999998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32.25" outlineLevel="6" thickBot="1">
      <c r="A44" s="5" t="s">
        <v>94</v>
      </c>
      <c r="B44" s="21">
        <v>951</v>
      </c>
      <c r="C44" s="6" t="s">
        <v>17</v>
      </c>
      <c r="D44" s="6" t="s">
        <v>262</v>
      </c>
      <c r="E44" s="6" t="s">
        <v>91</v>
      </c>
      <c r="F44" s="6"/>
      <c r="G44" s="158">
        <f>SUM(G45:G48)</f>
        <v>1454.6999999999998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31.5" customHeight="1" outlineLevel="6" thickBot="1">
      <c r="A45" s="88" t="s">
        <v>253</v>
      </c>
      <c r="B45" s="92">
        <v>951</v>
      </c>
      <c r="C45" s="93" t="s">
        <v>17</v>
      </c>
      <c r="D45" s="93" t="s">
        <v>262</v>
      </c>
      <c r="E45" s="93" t="s">
        <v>92</v>
      </c>
      <c r="F45" s="93"/>
      <c r="G45" s="159">
        <v>924.35</v>
      </c>
      <c r="H45" s="34">
        <f aca="true" t="shared" si="9" ref="H45:X47">H51</f>
        <v>96</v>
      </c>
      <c r="I45" s="34">
        <f t="shared" si="9"/>
        <v>96</v>
      </c>
      <c r="J45" s="34">
        <f t="shared" si="9"/>
        <v>96</v>
      </c>
      <c r="K45" s="34">
        <f t="shared" si="9"/>
        <v>96</v>
      </c>
      <c r="L45" s="34">
        <f t="shared" si="9"/>
        <v>96</v>
      </c>
      <c r="M45" s="34">
        <f t="shared" si="9"/>
        <v>96</v>
      </c>
      <c r="N45" s="34">
        <f t="shared" si="9"/>
        <v>96</v>
      </c>
      <c r="O45" s="34">
        <f t="shared" si="9"/>
        <v>96</v>
      </c>
      <c r="P45" s="34">
        <f t="shared" si="9"/>
        <v>96</v>
      </c>
      <c r="Q45" s="34">
        <f t="shared" si="9"/>
        <v>96</v>
      </c>
      <c r="R45" s="34">
        <f t="shared" si="9"/>
        <v>96</v>
      </c>
      <c r="S45" s="34">
        <f t="shared" si="9"/>
        <v>96</v>
      </c>
      <c r="T45" s="34">
        <f t="shared" si="9"/>
        <v>96</v>
      </c>
      <c r="U45" s="34">
        <f t="shared" si="9"/>
        <v>96</v>
      </c>
      <c r="V45" s="34">
        <f t="shared" si="9"/>
        <v>96</v>
      </c>
      <c r="W45" s="34">
        <f t="shared" si="9"/>
        <v>96</v>
      </c>
      <c r="X45" s="64">
        <f t="shared" si="9"/>
        <v>141</v>
      </c>
      <c r="Y45" s="59">
        <f>X45/G45*100</f>
        <v>15.253962243738844</v>
      </c>
    </row>
    <row r="46" spans="1:25" ht="31.5" customHeight="1" outlineLevel="6" thickBot="1">
      <c r="A46" s="88" t="s">
        <v>255</v>
      </c>
      <c r="B46" s="92">
        <v>951</v>
      </c>
      <c r="C46" s="93" t="s">
        <v>17</v>
      </c>
      <c r="D46" s="93" t="s">
        <v>262</v>
      </c>
      <c r="E46" s="93" t="s">
        <v>93</v>
      </c>
      <c r="F46" s="93"/>
      <c r="G46" s="159">
        <v>4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31.5" customHeight="1" outlineLevel="6" thickBot="1">
      <c r="A47" s="88" t="s">
        <v>109</v>
      </c>
      <c r="B47" s="92">
        <v>951</v>
      </c>
      <c r="C47" s="93" t="s">
        <v>17</v>
      </c>
      <c r="D47" s="93" t="s">
        <v>262</v>
      </c>
      <c r="E47" s="93" t="s">
        <v>376</v>
      </c>
      <c r="F47" s="93"/>
      <c r="G47" s="159">
        <v>192</v>
      </c>
      <c r="H47" s="34">
        <f t="shared" si="9"/>
        <v>8918.7</v>
      </c>
      <c r="I47" s="34">
        <f t="shared" si="9"/>
        <v>8918.7</v>
      </c>
      <c r="J47" s="34">
        <f t="shared" si="9"/>
        <v>8918.7</v>
      </c>
      <c r="K47" s="34">
        <f t="shared" si="9"/>
        <v>8918.7</v>
      </c>
      <c r="L47" s="34">
        <f t="shared" si="9"/>
        <v>8918.7</v>
      </c>
      <c r="M47" s="34">
        <f t="shared" si="9"/>
        <v>8918.7</v>
      </c>
      <c r="N47" s="34">
        <f t="shared" si="9"/>
        <v>8918.7</v>
      </c>
      <c r="O47" s="34">
        <f t="shared" si="9"/>
        <v>8918.7</v>
      </c>
      <c r="P47" s="34">
        <f t="shared" si="9"/>
        <v>8918.7</v>
      </c>
      <c r="Q47" s="34">
        <f t="shared" si="9"/>
        <v>8918.7</v>
      </c>
      <c r="R47" s="34">
        <f t="shared" si="9"/>
        <v>8918.7</v>
      </c>
      <c r="S47" s="34">
        <f t="shared" si="9"/>
        <v>8918.7</v>
      </c>
      <c r="T47" s="34">
        <f t="shared" si="9"/>
        <v>8918.7</v>
      </c>
      <c r="U47" s="34">
        <f t="shared" si="9"/>
        <v>8918.7</v>
      </c>
      <c r="V47" s="34">
        <f t="shared" si="9"/>
        <v>8918.7</v>
      </c>
      <c r="W47" s="34">
        <f t="shared" si="9"/>
        <v>8918.7</v>
      </c>
      <c r="X47" s="64">
        <f t="shared" si="9"/>
        <v>5600.44265</v>
      </c>
      <c r="Y47" s="59">
        <f>X47/G47*100</f>
        <v>2916.8972135416666</v>
      </c>
    </row>
    <row r="48" spans="1:25" ht="31.5" customHeight="1" outlineLevel="6" thickBot="1">
      <c r="A48" s="88" t="s">
        <v>248</v>
      </c>
      <c r="B48" s="92">
        <v>951</v>
      </c>
      <c r="C48" s="93" t="s">
        <v>17</v>
      </c>
      <c r="D48" s="93" t="s">
        <v>262</v>
      </c>
      <c r="E48" s="93" t="s">
        <v>249</v>
      </c>
      <c r="F48" s="93"/>
      <c r="G48" s="159">
        <v>334.35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</row>
    <row r="49" spans="1:25" ht="19.5" customHeight="1" outlineLevel="6" thickBot="1">
      <c r="A49" s="94" t="s">
        <v>144</v>
      </c>
      <c r="B49" s="90">
        <v>951</v>
      </c>
      <c r="C49" s="91" t="s">
        <v>17</v>
      </c>
      <c r="D49" s="91" t="s">
        <v>263</v>
      </c>
      <c r="E49" s="91" t="s">
        <v>5</v>
      </c>
      <c r="F49" s="91"/>
      <c r="G49" s="157">
        <f>G50</f>
        <v>10.20855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81"/>
      <c r="Y49" s="59"/>
    </row>
    <row r="50" spans="1:25" ht="21" customHeight="1" outlineLevel="6" thickBot="1">
      <c r="A50" s="5" t="s">
        <v>370</v>
      </c>
      <c r="B50" s="21">
        <v>951</v>
      </c>
      <c r="C50" s="6" t="s">
        <v>17</v>
      </c>
      <c r="D50" s="6" t="s">
        <v>263</v>
      </c>
      <c r="E50" s="6" t="s">
        <v>369</v>
      </c>
      <c r="F50" s="6"/>
      <c r="G50" s="158">
        <v>10.20855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81"/>
      <c r="Y50" s="59"/>
    </row>
    <row r="51" spans="1:25" ht="51" customHeight="1" outlineLevel="6" thickBot="1">
      <c r="A51" s="8" t="s">
        <v>26</v>
      </c>
      <c r="B51" s="19">
        <v>951</v>
      </c>
      <c r="C51" s="9" t="s">
        <v>7</v>
      </c>
      <c r="D51" s="9" t="s">
        <v>256</v>
      </c>
      <c r="E51" s="9" t="s">
        <v>5</v>
      </c>
      <c r="F51" s="9"/>
      <c r="G51" s="10">
        <f>G52</f>
        <v>6491.0262999999995</v>
      </c>
      <c r="H51" s="26">
        <v>96</v>
      </c>
      <c r="I51" s="7">
        <v>96</v>
      </c>
      <c r="J51" s="7">
        <v>96</v>
      </c>
      <c r="K51" s="7">
        <v>96</v>
      </c>
      <c r="L51" s="7">
        <v>96</v>
      </c>
      <c r="M51" s="7">
        <v>96</v>
      </c>
      <c r="N51" s="7">
        <v>96</v>
      </c>
      <c r="O51" s="7">
        <v>96</v>
      </c>
      <c r="P51" s="7">
        <v>96</v>
      </c>
      <c r="Q51" s="7">
        <v>96</v>
      </c>
      <c r="R51" s="7">
        <v>96</v>
      </c>
      <c r="S51" s="7">
        <v>96</v>
      </c>
      <c r="T51" s="7">
        <v>96</v>
      </c>
      <c r="U51" s="7">
        <v>96</v>
      </c>
      <c r="V51" s="7">
        <v>96</v>
      </c>
      <c r="W51" s="44">
        <v>96</v>
      </c>
      <c r="X51" s="65">
        <v>141</v>
      </c>
      <c r="Y51" s="59">
        <f>X51/G51*100</f>
        <v>2.172229682692859</v>
      </c>
    </row>
    <row r="52" spans="1:25" ht="32.25" outlineLevel="6" thickBot="1">
      <c r="A52" s="112" t="s">
        <v>138</v>
      </c>
      <c r="B52" s="19">
        <v>951</v>
      </c>
      <c r="C52" s="11" t="s">
        <v>7</v>
      </c>
      <c r="D52" s="11" t="s">
        <v>257</v>
      </c>
      <c r="E52" s="11" t="s">
        <v>5</v>
      </c>
      <c r="F52" s="11"/>
      <c r="G52" s="12">
        <f>G53</f>
        <v>6491.0262999999995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4.5" customHeight="1" outlineLevel="3" thickBot="1">
      <c r="A53" s="112" t="s">
        <v>139</v>
      </c>
      <c r="B53" s="19">
        <v>951</v>
      </c>
      <c r="C53" s="11" t="s">
        <v>7</v>
      </c>
      <c r="D53" s="11" t="s">
        <v>258</v>
      </c>
      <c r="E53" s="11" t="s">
        <v>5</v>
      </c>
      <c r="F53" s="11"/>
      <c r="G53" s="12">
        <f>G54</f>
        <v>6491.0262999999995</v>
      </c>
      <c r="H53" s="31">
        <f aca="true" t="shared" si="10" ref="H53:X55">H54</f>
        <v>8918.7</v>
      </c>
      <c r="I53" s="31">
        <f t="shared" si="10"/>
        <v>8918.7</v>
      </c>
      <c r="J53" s="31">
        <f t="shared" si="10"/>
        <v>8918.7</v>
      </c>
      <c r="K53" s="31">
        <f t="shared" si="10"/>
        <v>8918.7</v>
      </c>
      <c r="L53" s="31">
        <f t="shared" si="10"/>
        <v>8918.7</v>
      </c>
      <c r="M53" s="31">
        <f t="shared" si="10"/>
        <v>8918.7</v>
      </c>
      <c r="N53" s="31">
        <f t="shared" si="10"/>
        <v>8918.7</v>
      </c>
      <c r="O53" s="31">
        <f t="shared" si="10"/>
        <v>8918.7</v>
      </c>
      <c r="P53" s="31">
        <f t="shared" si="10"/>
        <v>8918.7</v>
      </c>
      <c r="Q53" s="31">
        <f t="shared" si="10"/>
        <v>8918.7</v>
      </c>
      <c r="R53" s="31">
        <f t="shared" si="10"/>
        <v>8918.7</v>
      </c>
      <c r="S53" s="31">
        <f t="shared" si="10"/>
        <v>8918.7</v>
      </c>
      <c r="T53" s="31">
        <f t="shared" si="10"/>
        <v>8918.7</v>
      </c>
      <c r="U53" s="31">
        <f t="shared" si="10"/>
        <v>8918.7</v>
      </c>
      <c r="V53" s="31">
        <f t="shared" si="10"/>
        <v>8918.7</v>
      </c>
      <c r="W53" s="31">
        <f t="shared" si="10"/>
        <v>8918.7</v>
      </c>
      <c r="X53" s="66">
        <f t="shared" si="10"/>
        <v>5600.44265</v>
      </c>
      <c r="Y53" s="59">
        <f>X53/G53*100</f>
        <v>86.27977135141172</v>
      </c>
    </row>
    <row r="54" spans="1:25" ht="49.5" customHeight="1" outlineLevel="3" thickBot="1">
      <c r="A54" s="113" t="s">
        <v>211</v>
      </c>
      <c r="B54" s="90">
        <v>951</v>
      </c>
      <c r="C54" s="91" t="s">
        <v>7</v>
      </c>
      <c r="D54" s="91" t="s">
        <v>260</v>
      </c>
      <c r="E54" s="91" t="s">
        <v>5</v>
      </c>
      <c r="F54" s="91"/>
      <c r="G54" s="16">
        <f>G55+G59+G62</f>
        <v>6491.0262999999995</v>
      </c>
      <c r="H54" s="32">
        <f t="shared" si="10"/>
        <v>8918.7</v>
      </c>
      <c r="I54" s="32">
        <f t="shared" si="10"/>
        <v>8918.7</v>
      </c>
      <c r="J54" s="32">
        <f t="shared" si="10"/>
        <v>8918.7</v>
      </c>
      <c r="K54" s="32">
        <f t="shared" si="10"/>
        <v>8918.7</v>
      </c>
      <c r="L54" s="32">
        <f t="shared" si="10"/>
        <v>8918.7</v>
      </c>
      <c r="M54" s="32">
        <f t="shared" si="10"/>
        <v>8918.7</v>
      </c>
      <c r="N54" s="32">
        <f t="shared" si="10"/>
        <v>8918.7</v>
      </c>
      <c r="O54" s="32">
        <f t="shared" si="10"/>
        <v>8918.7</v>
      </c>
      <c r="P54" s="32">
        <f t="shared" si="10"/>
        <v>8918.7</v>
      </c>
      <c r="Q54" s="32">
        <f t="shared" si="10"/>
        <v>8918.7</v>
      </c>
      <c r="R54" s="32">
        <f t="shared" si="10"/>
        <v>8918.7</v>
      </c>
      <c r="S54" s="32">
        <f t="shared" si="10"/>
        <v>8918.7</v>
      </c>
      <c r="T54" s="32">
        <f t="shared" si="10"/>
        <v>8918.7</v>
      </c>
      <c r="U54" s="32">
        <f t="shared" si="10"/>
        <v>8918.7</v>
      </c>
      <c r="V54" s="32">
        <f t="shared" si="10"/>
        <v>8918.7</v>
      </c>
      <c r="W54" s="32">
        <f t="shared" si="10"/>
        <v>8918.7</v>
      </c>
      <c r="X54" s="67">
        <f t="shared" si="10"/>
        <v>5600.44265</v>
      </c>
      <c r="Y54" s="59">
        <f>X54/G54*100</f>
        <v>86.27977135141172</v>
      </c>
    </row>
    <row r="55" spans="1:25" ht="32.25" outlineLevel="4" thickBot="1">
      <c r="A55" s="5" t="s">
        <v>94</v>
      </c>
      <c r="B55" s="21">
        <v>951</v>
      </c>
      <c r="C55" s="6" t="s">
        <v>7</v>
      </c>
      <c r="D55" s="6" t="s">
        <v>260</v>
      </c>
      <c r="E55" s="6" t="s">
        <v>91</v>
      </c>
      <c r="F55" s="6"/>
      <c r="G55" s="7">
        <f>G56+G57+G58</f>
        <v>6280.73</v>
      </c>
      <c r="H55" s="34">
        <f t="shared" si="10"/>
        <v>8918.7</v>
      </c>
      <c r="I55" s="34">
        <f t="shared" si="10"/>
        <v>8918.7</v>
      </c>
      <c r="J55" s="34">
        <f t="shared" si="10"/>
        <v>8918.7</v>
      </c>
      <c r="K55" s="34">
        <f t="shared" si="10"/>
        <v>8918.7</v>
      </c>
      <c r="L55" s="34">
        <f t="shared" si="10"/>
        <v>8918.7</v>
      </c>
      <c r="M55" s="34">
        <f t="shared" si="10"/>
        <v>8918.7</v>
      </c>
      <c r="N55" s="34">
        <f t="shared" si="10"/>
        <v>8918.7</v>
      </c>
      <c r="O55" s="34">
        <f t="shared" si="10"/>
        <v>8918.7</v>
      </c>
      <c r="P55" s="34">
        <f t="shared" si="10"/>
        <v>8918.7</v>
      </c>
      <c r="Q55" s="34">
        <f t="shared" si="10"/>
        <v>8918.7</v>
      </c>
      <c r="R55" s="34">
        <f t="shared" si="10"/>
        <v>8918.7</v>
      </c>
      <c r="S55" s="34">
        <f t="shared" si="10"/>
        <v>8918.7</v>
      </c>
      <c r="T55" s="34">
        <f t="shared" si="10"/>
        <v>8918.7</v>
      </c>
      <c r="U55" s="34">
        <f t="shared" si="10"/>
        <v>8918.7</v>
      </c>
      <c r="V55" s="34">
        <f t="shared" si="10"/>
        <v>8918.7</v>
      </c>
      <c r="W55" s="34">
        <f t="shared" si="10"/>
        <v>8918.7</v>
      </c>
      <c r="X55" s="64">
        <f t="shared" si="10"/>
        <v>5600.44265</v>
      </c>
      <c r="Y55" s="59">
        <f>X55/G55*100</f>
        <v>89.16865794262769</v>
      </c>
    </row>
    <row r="56" spans="1:25" ht="32.25" outlineLevel="5" thickBot="1">
      <c r="A56" s="88" t="s">
        <v>253</v>
      </c>
      <c r="B56" s="92">
        <v>951</v>
      </c>
      <c r="C56" s="93" t="s">
        <v>7</v>
      </c>
      <c r="D56" s="93" t="s">
        <v>260</v>
      </c>
      <c r="E56" s="93" t="s">
        <v>92</v>
      </c>
      <c r="F56" s="93"/>
      <c r="G56" s="98">
        <v>4802.69</v>
      </c>
      <c r="H56" s="26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  <c r="W56" s="44">
        <v>8918.7</v>
      </c>
      <c r="X56" s="65">
        <v>5600.44265</v>
      </c>
      <c r="Y56" s="59">
        <f>X56/G56*100</f>
        <v>116.61053805263302</v>
      </c>
    </row>
    <row r="57" spans="1:25" ht="48" outlineLevel="5" thickBot="1">
      <c r="A57" s="88" t="s">
        <v>255</v>
      </c>
      <c r="B57" s="92">
        <v>951</v>
      </c>
      <c r="C57" s="93" t="s">
        <v>7</v>
      </c>
      <c r="D57" s="93" t="s">
        <v>260</v>
      </c>
      <c r="E57" s="93" t="s">
        <v>93</v>
      </c>
      <c r="F57" s="93"/>
      <c r="G57" s="98"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48" outlineLevel="5" thickBot="1">
      <c r="A58" s="88" t="s">
        <v>248</v>
      </c>
      <c r="B58" s="92">
        <v>951</v>
      </c>
      <c r="C58" s="93" t="s">
        <v>7</v>
      </c>
      <c r="D58" s="93" t="s">
        <v>260</v>
      </c>
      <c r="E58" s="93" t="s">
        <v>249</v>
      </c>
      <c r="F58" s="93"/>
      <c r="G58" s="98">
        <v>1478.04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5" t="s">
        <v>101</v>
      </c>
      <c r="B59" s="21">
        <v>951</v>
      </c>
      <c r="C59" s="6" t="s">
        <v>7</v>
      </c>
      <c r="D59" s="6" t="s">
        <v>260</v>
      </c>
      <c r="E59" s="6" t="s">
        <v>95</v>
      </c>
      <c r="F59" s="6"/>
      <c r="G59" s="7">
        <f>G60+G61</f>
        <v>42.0553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88" t="s">
        <v>102</v>
      </c>
      <c r="B60" s="92">
        <v>951</v>
      </c>
      <c r="C60" s="93" t="s">
        <v>7</v>
      </c>
      <c r="D60" s="93" t="s">
        <v>260</v>
      </c>
      <c r="E60" s="93" t="s">
        <v>96</v>
      </c>
      <c r="F60" s="93"/>
      <c r="G60" s="98"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88" t="s">
        <v>103</v>
      </c>
      <c r="B61" s="92">
        <v>951</v>
      </c>
      <c r="C61" s="93" t="s">
        <v>7</v>
      </c>
      <c r="D61" s="93" t="s">
        <v>260</v>
      </c>
      <c r="E61" s="93" t="s">
        <v>97</v>
      </c>
      <c r="F61" s="93"/>
      <c r="G61" s="98">
        <v>42.0553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5" t="s">
        <v>104</v>
      </c>
      <c r="B62" s="21">
        <v>951</v>
      </c>
      <c r="C62" s="6" t="s">
        <v>7</v>
      </c>
      <c r="D62" s="6" t="s">
        <v>260</v>
      </c>
      <c r="E62" s="6" t="s">
        <v>98</v>
      </c>
      <c r="F62" s="6"/>
      <c r="G62" s="7">
        <f>G63+G64+G65</f>
        <v>168.24099999999999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8" t="s">
        <v>105</v>
      </c>
      <c r="B63" s="92">
        <v>951</v>
      </c>
      <c r="C63" s="93" t="s">
        <v>7</v>
      </c>
      <c r="D63" s="93" t="s">
        <v>260</v>
      </c>
      <c r="E63" s="93" t="s">
        <v>99</v>
      </c>
      <c r="F63" s="93"/>
      <c r="G63" s="98">
        <v>16.974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16.5" outlineLevel="5" thickBot="1">
      <c r="A64" s="88" t="s">
        <v>106</v>
      </c>
      <c r="B64" s="92">
        <v>951</v>
      </c>
      <c r="C64" s="93" t="s">
        <v>7</v>
      </c>
      <c r="D64" s="93" t="s">
        <v>260</v>
      </c>
      <c r="E64" s="93" t="s">
        <v>100</v>
      </c>
      <c r="F64" s="93"/>
      <c r="G64" s="98">
        <v>55.12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6.5" outlineLevel="5" thickBot="1">
      <c r="A65" s="164" t="s">
        <v>370</v>
      </c>
      <c r="B65" s="92">
        <v>951</v>
      </c>
      <c r="C65" s="93" t="s">
        <v>7</v>
      </c>
      <c r="D65" s="93" t="s">
        <v>260</v>
      </c>
      <c r="E65" s="93" t="s">
        <v>369</v>
      </c>
      <c r="F65" s="93"/>
      <c r="G65" s="98">
        <v>96.147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16.5" outlineLevel="5" thickBot="1">
      <c r="A66" s="8" t="s">
        <v>207</v>
      </c>
      <c r="B66" s="19">
        <v>951</v>
      </c>
      <c r="C66" s="9" t="s">
        <v>209</v>
      </c>
      <c r="D66" s="9" t="s">
        <v>256</v>
      </c>
      <c r="E66" s="9" t="s">
        <v>5</v>
      </c>
      <c r="F66" s="9"/>
      <c r="G66" s="10">
        <f>G67</f>
        <v>123.7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112" t="s">
        <v>138</v>
      </c>
      <c r="B67" s="19">
        <v>951</v>
      </c>
      <c r="C67" s="9" t="s">
        <v>209</v>
      </c>
      <c r="D67" s="9" t="s">
        <v>257</v>
      </c>
      <c r="E67" s="9" t="s">
        <v>5</v>
      </c>
      <c r="F67" s="9"/>
      <c r="G67" s="10">
        <f>G68</f>
        <v>123.7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112" t="s">
        <v>139</v>
      </c>
      <c r="B68" s="19">
        <v>951</v>
      </c>
      <c r="C68" s="9" t="s">
        <v>209</v>
      </c>
      <c r="D68" s="9" t="s">
        <v>258</v>
      </c>
      <c r="E68" s="9" t="s">
        <v>5</v>
      </c>
      <c r="F68" s="9"/>
      <c r="G68" s="10">
        <f>G69</f>
        <v>123.7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4" t="s">
        <v>208</v>
      </c>
      <c r="B69" s="90">
        <v>951</v>
      </c>
      <c r="C69" s="91" t="s">
        <v>209</v>
      </c>
      <c r="D69" s="91" t="s">
        <v>264</v>
      </c>
      <c r="E69" s="91" t="s">
        <v>5</v>
      </c>
      <c r="F69" s="91"/>
      <c r="G69" s="16">
        <f>G70</f>
        <v>123.7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101</v>
      </c>
      <c r="B70" s="21">
        <v>951</v>
      </c>
      <c r="C70" s="6" t="s">
        <v>209</v>
      </c>
      <c r="D70" s="6" t="s">
        <v>264</v>
      </c>
      <c r="E70" s="6" t="s">
        <v>95</v>
      </c>
      <c r="F70" s="6"/>
      <c r="G70" s="7">
        <f>G71</f>
        <v>123.7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88" t="s">
        <v>103</v>
      </c>
      <c r="B71" s="92">
        <v>951</v>
      </c>
      <c r="C71" s="93" t="s">
        <v>209</v>
      </c>
      <c r="D71" s="93" t="s">
        <v>264</v>
      </c>
      <c r="E71" s="93" t="s">
        <v>97</v>
      </c>
      <c r="F71" s="93"/>
      <c r="G71" s="98">
        <v>123.7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" t="s">
        <v>27</v>
      </c>
      <c r="B72" s="19">
        <v>951</v>
      </c>
      <c r="C72" s="9" t="s">
        <v>8</v>
      </c>
      <c r="D72" s="9" t="s">
        <v>256</v>
      </c>
      <c r="E72" s="9" t="s">
        <v>5</v>
      </c>
      <c r="F72" s="9"/>
      <c r="G72" s="10">
        <f>G73</f>
        <v>5099.74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4.5" customHeight="1" outlineLevel="3" thickBot="1">
      <c r="A73" s="112" t="s">
        <v>138</v>
      </c>
      <c r="B73" s="19">
        <v>951</v>
      </c>
      <c r="C73" s="11" t="s">
        <v>8</v>
      </c>
      <c r="D73" s="11" t="s">
        <v>257</v>
      </c>
      <c r="E73" s="11" t="s">
        <v>5</v>
      </c>
      <c r="F73" s="11"/>
      <c r="G73" s="12">
        <f>G74</f>
        <v>5099.74</v>
      </c>
      <c r="H73" s="31">
        <f aca="true" t="shared" si="11" ref="H73:X75">H74</f>
        <v>3284.2</v>
      </c>
      <c r="I73" s="31">
        <f t="shared" si="11"/>
        <v>3284.2</v>
      </c>
      <c r="J73" s="31">
        <f t="shared" si="11"/>
        <v>3284.2</v>
      </c>
      <c r="K73" s="31">
        <f t="shared" si="11"/>
        <v>3284.2</v>
      </c>
      <c r="L73" s="31">
        <f t="shared" si="11"/>
        <v>3284.2</v>
      </c>
      <c r="M73" s="31">
        <f t="shared" si="11"/>
        <v>3284.2</v>
      </c>
      <c r="N73" s="31">
        <f t="shared" si="11"/>
        <v>3284.2</v>
      </c>
      <c r="O73" s="31">
        <f t="shared" si="11"/>
        <v>3284.2</v>
      </c>
      <c r="P73" s="31">
        <f t="shared" si="11"/>
        <v>3284.2</v>
      </c>
      <c r="Q73" s="31">
        <f t="shared" si="11"/>
        <v>3284.2</v>
      </c>
      <c r="R73" s="31">
        <f t="shared" si="11"/>
        <v>3284.2</v>
      </c>
      <c r="S73" s="31">
        <f t="shared" si="11"/>
        <v>3284.2</v>
      </c>
      <c r="T73" s="31">
        <f t="shared" si="11"/>
        <v>3284.2</v>
      </c>
      <c r="U73" s="31">
        <f t="shared" si="11"/>
        <v>3284.2</v>
      </c>
      <c r="V73" s="31">
        <f t="shared" si="11"/>
        <v>3284.2</v>
      </c>
      <c r="W73" s="31">
        <f t="shared" si="11"/>
        <v>3284.2</v>
      </c>
      <c r="X73" s="66">
        <f t="shared" si="11"/>
        <v>2834.80374</v>
      </c>
      <c r="Y73" s="59">
        <f>X73/G73*100</f>
        <v>55.5872209171448</v>
      </c>
    </row>
    <row r="74" spans="1:25" ht="32.25" outlineLevel="3" thickBot="1">
      <c r="A74" s="112" t="s">
        <v>139</v>
      </c>
      <c r="B74" s="19">
        <v>951</v>
      </c>
      <c r="C74" s="11" t="s">
        <v>8</v>
      </c>
      <c r="D74" s="11" t="s">
        <v>258</v>
      </c>
      <c r="E74" s="11" t="s">
        <v>5</v>
      </c>
      <c r="F74" s="11"/>
      <c r="G74" s="12">
        <f>G75</f>
        <v>5099.74</v>
      </c>
      <c r="H74" s="32">
        <f t="shared" si="11"/>
        <v>3284.2</v>
      </c>
      <c r="I74" s="32">
        <f t="shared" si="11"/>
        <v>3284.2</v>
      </c>
      <c r="J74" s="32">
        <f t="shared" si="11"/>
        <v>3284.2</v>
      </c>
      <c r="K74" s="32">
        <f t="shared" si="11"/>
        <v>3284.2</v>
      </c>
      <c r="L74" s="32">
        <f t="shared" si="11"/>
        <v>3284.2</v>
      </c>
      <c r="M74" s="32">
        <f t="shared" si="11"/>
        <v>3284.2</v>
      </c>
      <c r="N74" s="32">
        <f t="shared" si="11"/>
        <v>3284.2</v>
      </c>
      <c r="O74" s="32">
        <f t="shared" si="11"/>
        <v>3284.2</v>
      </c>
      <c r="P74" s="32">
        <f t="shared" si="11"/>
        <v>3284.2</v>
      </c>
      <c r="Q74" s="32">
        <f t="shared" si="11"/>
        <v>3284.2</v>
      </c>
      <c r="R74" s="32">
        <f t="shared" si="11"/>
        <v>3284.2</v>
      </c>
      <c r="S74" s="32">
        <f t="shared" si="11"/>
        <v>3284.2</v>
      </c>
      <c r="T74" s="32">
        <f t="shared" si="11"/>
        <v>3284.2</v>
      </c>
      <c r="U74" s="32">
        <f t="shared" si="11"/>
        <v>3284.2</v>
      </c>
      <c r="V74" s="32">
        <f t="shared" si="11"/>
        <v>3284.2</v>
      </c>
      <c r="W74" s="32">
        <f t="shared" si="11"/>
        <v>3284.2</v>
      </c>
      <c r="X74" s="67">
        <f t="shared" si="11"/>
        <v>2834.80374</v>
      </c>
      <c r="Y74" s="59">
        <f>X74/G74*100</f>
        <v>55.5872209171448</v>
      </c>
    </row>
    <row r="75" spans="1:25" ht="48" outlineLevel="4" thickBot="1">
      <c r="A75" s="113" t="s">
        <v>211</v>
      </c>
      <c r="B75" s="90">
        <v>951</v>
      </c>
      <c r="C75" s="91" t="s">
        <v>8</v>
      </c>
      <c r="D75" s="91" t="s">
        <v>260</v>
      </c>
      <c r="E75" s="91" t="s">
        <v>5</v>
      </c>
      <c r="F75" s="91"/>
      <c r="G75" s="16">
        <f>G76+G80</f>
        <v>5099.74</v>
      </c>
      <c r="H75" s="34">
        <f t="shared" si="11"/>
        <v>3284.2</v>
      </c>
      <c r="I75" s="34">
        <f t="shared" si="11"/>
        <v>3284.2</v>
      </c>
      <c r="J75" s="34">
        <f t="shared" si="11"/>
        <v>3284.2</v>
      </c>
      <c r="K75" s="34">
        <f t="shared" si="11"/>
        <v>3284.2</v>
      </c>
      <c r="L75" s="34">
        <f t="shared" si="11"/>
        <v>3284.2</v>
      </c>
      <c r="M75" s="34">
        <f t="shared" si="11"/>
        <v>3284.2</v>
      </c>
      <c r="N75" s="34">
        <f t="shared" si="11"/>
        <v>3284.2</v>
      </c>
      <c r="O75" s="34">
        <f t="shared" si="11"/>
        <v>3284.2</v>
      </c>
      <c r="P75" s="34">
        <f t="shared" si="11"/>
        <v>3284.2</v>
      </c>
      <c r="Q75" s="34">
        <f t="shared" si="11"/>
        <v>3284.2</v>
      </c>
      <c r="R75" s="34">
        <f t="shared" si="11"/>
        <v>3284.2</v>
      </c>
      <c r="S75" s="34">
        <f t="shared" si="11"/>
        <v>3284.2</v>
      </c>
      <c r="T75" s="34">
        <f t="shared" si="11"/>
        <v>3284.2</v>
      </c>
      <c r="U75" s="34">
        <f t="shared" si="11"/>
        <v>3284.2</v>
      </c>
      <c r="V75" s="34">
        <f t="shared" si="11"/>
        <v>3284.2</v>
      </c>
      <c r="W75" s="34">
        <f t="shared" si="11"/>
        <v>3284.2</v>
      </c>
      <c r="X75" s="64">
        <f t="shared" si="11"/>
        <v>2834.80374</v>
      </c>
      <c r="Y75" s="59">
        <f>X75/G75*100</f>
        <v>55.5872209171448</v>
      </c>
    </row>
    <row r="76" spans="1:25" ht="32.25" outlineLevel="5" thickBot="1">
      <c r="A76" s="5" t="s">
        <v>94</v>
      </c>
      <c r="B76" s="21">
        <v>951</v>
      </c>
      <c r="C76" s="6" t="s">
        <v>8</v>
      </c>
      <c r="D76" s="6" t="s">
        <v>260</v>
      </c>
      <c r="E76" s="6" t="s">
        <v>91</v>
      </c>
      <c r="F76" s="6"/>
      <c r="G76" s="7">
        <f>G77+G78+G79</f>
        <v>5099.74</v>
      </c>
      <c r="H76" s="26">
        <v>3284.2</v>
      </c>
      <c r="I76" s="7">
        <v>3284.2</v>
      </c>
      <c r="J76" s="7">
        <v>3284.2</v>
      </c>
      <c r="K76" s="7">
        <v>3284.2</v>
      </c>
      <c r="L76" s="7">
        <v>3284.2</v>
      </c>
      <c r="M76" s="7">
        <v>3284.2</v>
      </c>
      <c r="N76" s="7">
        <v>3284.2</v>
      </c>
      <c r="O76" s="7">
        <v>3284.2</v>
      </c>
      <c r="P76" s="7">
        <v>3284.2</v>
      </c>
      <c r="Q76" s="7">
        <v>3284.2</v>
      </c>
      <c r="R76" s="7">
        <v>3284.2</v>
      </c>
      <c r="S76" s="7">
        <v>3284.2</v>
      </c>
      <c r="T76" s="7">
        <v>3284.2</v>
      </c>
      <c r="U76" s="7">
        <v>3284.2</v>
      </c>
      <c r="V76" s="7">
        <v>3284.2</v>
      </c>
      <c r="W76" s="44">
        <v>3284.2</v>
      </c>
      <c r="X76" s="65">
        <v>2834.80374</v>
      </c>
      <c r="Y76" s="59">
        <f>X76/G76*100</f>
        <v>55.5872209171448</v>
      </c>
    </row>
    <row r="77" spans="1:25" ht="32.25" outlineLevel="5" thickBot="1">
      <c r="A77" s="88" t="s">
        <v>253</v>
      </c>
      <c r="B77" s="92">
        <v>951</v>
      </c>
      <c r="C77" s="93" t="s">
        <v>8</v>
      </c>
      <c r="D77" s="93" t="s">
        <v>260</v>
      </c>
      <c r="E77" s="93" t="s">
        <v>92</v>
      </c>
      <c r="F77" s="93"/>
      <c r="G77" s="98">
        <v>3910.6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48" outlineLevel="5" thickBot="1">
      <c r="A78" s="88" t="s">
        <v>255</v>
      </c>
      <c r="B78" s="92">
        <v>951</v>
      </c>
      <c r="C78" s="93" t="s">
        <v>8</v>
      </c>
      <c r="D78" s="93" t="s">
        <v>260</v>
      </c>
      <c r="E78" s="93" t="s">
        <v>93</v>
      </c>
      <c r="F78" s="93"/>
      <c r="G78" s="98"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48" outlineLevel="5" thickBot="1">
      <c r="A79" s="88" t="s">
        <v>248</v>
      </c>
      <c r="B79" s="92">
        <v>951</v>
      </c>
      <c r="C79" s="93" t="s">
        <v>8</v>
      </c>
      <c r="D79" s="93" t="s">
        <v>260</v>
      </c>
      <c r="E79" s="93" t="s">
        <v>249</v>
      </c>
      <c r="F79" s="93"/>
      <c r="G79" s="98">
        <v>1189.14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5" t="s">
        <v>101</v>
      </c>
      <c r="B80" s="21">
        <v>951</v>
      </c>
      <c r="C80" s="6" t="s">
        <v>8</v>
      </c>
      <c r="D80" s="6" t="s">
        <v>260</v>
      </c>
      <c r="E80" s="6" t="s">
        <v>95</v>
      </c>
      <c r="F80" s="6"/>
      <c r="G80" s="7">
        <f>G81+G82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32.25" outlineLevel="5" thickBot="1">
      <c r="A81" s="88" t="s">
        <v>102</v>
      </c>
      <c r="B81" s="92">
        <v>951</v>
      </c>
      <c r="C81" s="93" t="s">
        <v>8</v>
      </c>
      <c r="D81" s="93" t="s">
        <v>260</v>
      </c>
      <c r="E81" s="93" t="s">
        <v>96</v>
      </c>
      <c r="F81" s="93"/>
      <c r="G81" s="98"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88" t="s">
        <v>103</v>
      </c>
      <c r="B82" s="92">
        <v>951</v>
      </c>
      <c r="C82" s="93" t="s">
        <v>8</v>
      </c>
      <c r="D82" s="93" t="s">
        <v>260</v>
      </c>
      <c r="E82" s="93" t="s">
        <v>97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8" t="s">
        <v>218</v>
      </c>
      <c r="B83" s="19">
        <v>951</v>
      </c>
      <c r="C83" s="9" t="s">
        <v>220</v>
      </c>
      <c r="D83" s="9" t="s">
        <v>256</v>
      </c>
      <c r="E83" s="9" t="s">
        <v>5</v>
      </c>
      <c r="F83" s="9"/>
      <c r="G83" s="10">
        <f>G84</f>
        <v>302.4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112" t="s">
        <v>138</v>
      </c>
      <c r="B84" s="19">
        <v>951</v>
      </c>
      <c r="C84" s="9" t="s">
        <v>220</v>
      </c>
      <c r="D84" s="9" t="s">
        <v>257</v>
      </c>
      <c r="E84" s="9" t="s">
        <v>5</v>
      </c>
      <c r="F84" s="9"/>
      <c r="G84" s="10">
        <f>G85</f>
        <v>302.4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2.25" outlineLevel="5" thickBot="1">
      <c r="A85" s="112" t="s">
        <v>139</v>
      </c>
      <c r="B85" s="19">
        <v>951</v>
      </c>
      <c r="C85" s="9" t="s">
        <v>220</v>
      </c>
      <c r="D85" s="9" t="s">
        <v>258</v>
      </c>
      <c r="E85" s="9" t="s">
        <v>5</v>
      </c>
      <c r="F85" s="9"/>
      <c r="G85" s="10">
        <f>G86</f>
        <v>302.4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32.25" outlineLevel="5" thickBot="1">
      <c r="A86" s="94" t="s">
        <v>219</v>
      </c>
      <c r="B86" s="90">
        <v>951</v>
      </c>
      <c r="C86" s="91" t="s">
        <v>220</v>
      </c>
      <c r="D86" s="91" t="s">
        <v>265</v>
      </c>
      <c r="E86" s="91" t="s">
        <v>5</v>
      </c>
      <c r="F86" s="91"/>
      <c r="G86" s="16">
        <f>G87</f>
        <v>302.4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5" thickBot="1">
      <c r="A87" s="5" t="s">
        <v>235</v>
      </c>
      <c r="B87" s="21">
        <v>951</v>
      </c>
      <c r="C87" s="6" t="s">
        <v>220</v>
      </c>
      <c r="D87" s="6" t="s">
        <v>265</v>
      </c>
      <c r="E87" s="6" t="s">
        <v>237</v>
      </c>
      <c r="F87" s="6"/>
      <c r="G87" s="7">
        <f>G88</f>
        <v>302.4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16.5" outlineLevel="5" thickBot="1">
      <c r="A88" s="88" t="s">
        <v>236</v>
      </c>
      <c r="B88" s="92">
        <v>951</v>
      </c>
      <c r="C88" s="93" t="s">
        <v>220</v>
      </c>
      <c r="D88" s="93" t="s">
        <v>265</v>
      </c>
      <c r="E88" s="93" t="s">
        <v>238</v>
      </c>
      <c r="F88" s="93"/>
      <c r="G88" s="98">
        <v>302.4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3" thickBot="1">
      <c r="A89" s="8" t="s">
        <v>28</v>
      </c>
      <c r="B89" s="19">
        <v>951</v>
      </c>
      <c r="C89" s="9" t="s">
        <v>9</v>
      </c>
      <c r="D89" s="9" t="s">
        <v>256</v>
      </c>
      <c r="E89" s="9" t="s">
        <v>5</v>
      </c>
      <c r="F89" s="9"/>
      <c r="G89" s="10">
        <f>G90</f>
        <v>350</v>
      </c>
      <c r="H89" s="31">
        <f aca="true" t="shared" si="12" ref="H89:X91">H90</f>
        <v>0</v>
      </c>
      <c r="I89" s="31">
        <f t="shared" si="12"/>
        <v>0</v>
      </c>
      <c r="J89" s="31">
        <f t="shared" si="12"/>
        <v>0</v>
      </c>
      <c r="K89" s="31">
        <f t="shared" si="12"/>
        <v>0</v>
      </c>
      <c r="L89" s="31">
        <f t="shared" si="12"/>
        <v>0</v>
      </c>
      <c r="M89" s="31">
        <f t="shared" si="12"/>
        <v>0</v>
      </c>
      <c r="N89" s="31">
        <f t="shared" si="12"/>
        <v>0</v>
      </c>
      <c r="O89" s="31">
        <f t="shared" si="12"/>
        <v>0</v>
      </c>
      <c r="P89" s="31">
        <f t="shared" si="12"/>
        <v>0</v>
      </c>
      <c r="Q89" s="31">
        <f t="shared" si="12"/>
        <v>0</v>
      </c>
      <c r="R89" s="31">
        <f t="shared" si="12"/>
        <v>0</v>
      </c>
      <c r="S89" s="31">
        <f t="shared" si="12"/>
        <v>0</v>
      </c>
      <c r="T89" s="31">
        <f t="shared" si="12"/>
        <v>0</v>
      </c>
      <c r="U89" s="31">
        <f t="shared" si="12"/>
        <v>0</v>
      </c>
      <c r="V89" s="31">
        <f t="shared" si="12"/>
        <v>0</v>
      </c>
      <c r="W89" s="31">
        <f t="shared" si="12"/>
        <v>0</v>
      </c>
      <c r="X89" s="66">
        <f t="shared" si="12"/>
        <v>0</v>
      </c>
      <c r="Y89" s="59">
        <f aca="true" t="shared" si="13" ref="Y89:Y96">X89/G89*100</f>
        <v>0</v>
      </c>
    </row>
    <row r="90" spans="1:25" ht="32.25" outlineLevel="3" thickBot="1">
      <c r="A90" s="112" t="s">
        <v>138</v>
      </c>
      <c r="B90" s="19">
        <v>951</v>
      </c>
      <c r="C90" s="11" t="s">
        <v>9</v>
      </c>
      <c r="D90" s="11" t="s">
        <v>257</v>
      </c>
      <c r="E90" s="11" t="s">
        <v>5</v>
      </c>
      <c r="F90" s="11"/>
      <c r="G90" s="12">
        <f>G91</f>
        <v>350</v>
      </c>
      <c r="H90" s="32">
        <f t="shared" si="12"/>
        <v>0</v>
      </c>
      <c r="I90" s="32">
        <f t="shared" si="12"/>
        <v>0</v>
      </c>
      <c r="J90" s="32">
        <f t="shared" si="12"/>
        <v>0</v>
      </c>
      <c r="K90" s="32">
        <f t="shared" si="12"/>
        <v>0</v>
      </c>
      <c r="L90" s="32">
        <f t="shared" si="12"/>
        <v>0</v>
      </c>
      <c r="M90" s="32">
        <f t="shared" si="12"/>
        <v>0</v>
      </c>
      <c r="N90" s="32">
        <f t="shared" si="12"/>
        <v>0</v>
      </c>
      <c r="O90" s="32">
        <f t="shared" si="12"/>
        <v>0</v>
      </c>
      <c r="P90" s="32">
        <f t="shared" si="12"/>
        <v>0</v>
      </c>
      <c r="Q90" s="32">
        <f t="shared" si="12"/>
        <v>0</v>
      </c>
      <c r="R90" s="32">
        <f t="shared" si="12"/>
        <v>0</v>
      </c>
      <c r="S90" s="32">
        <f t="shared" si="12"/>
        <v>0</v>
      </c>
      <c r="T90" s="32">
        <f t="shared" si="12"/>
        <v>0</v>
      </c>
      <c r="U90" s="32">
        <f t="shared" si="12"/>
        <v>0</v>
      </c>
      <c r="V90" s="32">
        <f t="shared" si="12"/>
        <v>0</v>
      </c>
      <c r="W90" s="32">
        <f t="shared" si="12"/>
        <v>0</v>
      </c>
      <c r="X90" s="67">
        <f t="shared" si="12"/>
        <v>0</v>
      </c>
      <c r="Y90" s="59">
        <f t="shared" si="13"/>
        <v>0</v>
      </c>
    </row>
    <row r="91" spans="1:25" ht="32.25" outlineLevel="4" thickBot="1">
      <c r="A91" s="112" t="s">
        <v>139</v>
      </c>
      <c r="B91" s="19">
        <v>951</v>
      </c>
      <c r="C91" s="11" t="s">
        <v>9</v>
      </c>
      <c r="D91" s="11" t="s">
        <v>258</v>
      </c>
      <c r="E91" s="11" t="s">
        <v>5</v>
      </c>
      <c r="F91" s="11"/>
      <c r="G91" s="12">
        <v>350</v>
      </c>
      <c r="H91" s="34">
        <f t="shared" si="12"/>
        <v>0</v>
      </c>
      <c r="I91" s="34">
        <f t="shared" si="12"/>
        <v>0</v>
      </c>
      <c r="J91" s="34">
        <f t="shared" si="12"/>
        <v>0</v>
      </c>
      <c r="K91" s="34">
        <f t="shared" si="12"/>
        <v>0</v>
      </c>
      <c r="L91" s="34">
        <f t="shared" si="12"/>
        <v>0</v>
      </c>
      <c r="M91" s="34">
        <f t="shared" si="12"/>
        <v>0</v>
      </c>
      <c r="N91" s="34">
        <f t="shared" si="12"/>
        <v>0</v>
      </c>
      <c r="O91" s="34">
        <f t="shared" si="12"/>
        <v>0</v>
      </c>
      <c r="P91" s="34">
        <f t="shared" si="12"/>
        <v>0</v>
      </c>
      <c r="Q91" s="34">
        <f t="shared" si="12"/>
        <v>0</v>
      </c>
      <c r="R91" s="34">
        <f t="shared" si="12"/>
        <v>0</v>
      </c>
      <c r="S91" s="34">
        <f t="shared" si="12"/>
        <v>0</v>
      </c>
      <c r="T91" s="34">
        <f t="shared" si="12"/>
        <v>0</v>
      </c>
      <c r="U91" s="34">
        <f t="shared" si="12"/>
        <v>0</v>
      </c>
      <c r="V91" s="34">
        <f t="shared" si="12"/>
        <v>0</v>
      </c>
      <c r="W91" s="34">
        <f t="shared" si="12"/>
        <v>0</v>
      </c>
      <c r="X91" s="68">
        <f t="shared" si="12"/>
        <v>0</v>
      </c>
      <c r="Y91" s="59">
        <f t="shared" si="13"/>
        <v>0</v>
      </c>
    </row>
    <row r="92" spans="1:25" ht="32.25" outlineLevel="5" thickBot="1">
      <c r="A92" s="94" t="s">
        <v>142</v>
      </c>
      <c r="B92" s="90">
        <v>951</v>
      </c>
      <c r="C92" s="91" t="s">
        <v>9</v>
      </c>
      <c r="D92" s="91" t="s">
        <v>266</v>
      </c>
      <c r="E92" s="91" t="s">
        <v>5</v>
      </c>
      <c r="F92" s="91"/>
      <c r="G92" s="16">
        <f>G93</f>
        <v>200</v>
      </c>
      <c r="H92" s="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44"/>
      <c r="X92" s="65">
        <v>0</v>
      </c>
      <c r="Y92" s="59">
        <f t="shared" si="13"/>
        <v>0</v>
      </c>
    </row>
    <row r="93" spans="1:25" ht="15.75" customHeight="1" outlineLevel="3" thickBot="1">
      <c r="A93" s="5" t="s">
        <v>111</v>
      </c>
      <c r="B93" s="21">
        <v>951</v>
      </c>
      <c r="C93" s="6" t="s">
        <v>9</v>
      </c>
      <c r="D93" s="6" t="s">
        <v>266</v>
      </c>
      <c r="E93" s="6" t="s">
        <v>110</v>
      </c>
      <c r="F93" s="6"/>
      <c r="G93" s="7">
        <v>200</v>
      </c>
      <c r="H93" s="31" t="e">
        <f aca="true" t="shared" si="14" ref="H93:X93">H94+H102+H114+H120+H136+H159+H167+H182</f>
        <v>#REF!</v>
      </c>
      <c r="I93" s="31" t="e">
        <f t="shared" si="14"/>
        <v>#REF!</v>
      </c>
      <c r="J93" s="31" t="e">
        <f t="shared" si="14"/>
        <v>#REF!</v>
      </c>
      <c r="K93" s="31" t="e">
        <f t="shared" si="14"/>
        <v>#REF!</v>
      </c>
      <c r="L93" s="31" t="e">
        <f t="shared" si="14"/>
        <v>#REF!</v>
      </c>
      <c r="M93" s="31" t="e">
        <f t="shared" si="14"/>
        <v>#REF!</v>
      </c>
      <c r="N93" s="31" t="e">
        <f t="shared" si="14"/>
        <v>#REF!</v>
      </c>
      <c r="O93" s="31" t="e">
        <f t="shared" si="14"/>
        <v>#REF!</v>
      </c>
      <c r="P93" s="31" t="e">
        <f t="shared" si="14"/>
        <v>#REF!</v>
      </c>
      <c r="Q93" s="31" t="e">
        <f t="shared" si="14"/>
        <v>#REF!</v>
      </c>
      <c r="R93" s="31" t="e">
        <f t="shared" si="14"/>
        <v>#REF!</v>
      </c>
      <c r="S93" s="31" t="e">
        <f t="shared" si="14"/>
        <v>#REF!</v>
      </c>
      <c r="T93" s="31" t="e">
        <f t="shared" si="14"/>
        <v>#REF!</v>
      </c>
      <c r="U93" s="31" t="e">
        <f t="shared" si="14"/>
        <v>#REF!</v>
      </c>
      <c r="V93" s="31" t="e">
        <f t="shared" si="14"/>
        <v>#REF!</v>
      </c>
      <c r="W93" s="31" t="e">
        <f t="shared" si="14"/>
        <v>#REF!</v>
      </c>
      <c r="X93" s="69" t="e">
        <f t="shared" si="14"/>
        <v>#REF!</v>
      </c>
      <c r="Y93" s="59" t="e">
        <f t="shared" si="13"/>
        <v>#REF!</v>
      </c>
    </row>
    <row r="94" spans="1:25" ht="16.5" outlineLevel="3" thickBot="1">
      <c r="A94" s="8" t="s">
        <v>29</v>
      </c>
      <c r="B94" s="19">
        <v>951</v>
      </c>
      <c r="C94" s="9" t="s">
        <v>67</v>
      </c>
      <c r="D94" s="9" t="s">
        <v>256</v>
      </c>
      <c r="E94" s="9" t="s">
        <v>5</v>
      </c>
      <c r="F94" s="9"/>
      <c r="G94" s="143">
        <f>G95+G166</f>
        <v>58425.890909999995</v>
      </c>
      <c r="H94" s="32" t="e">
        <f>H95+#REF!</f>
        <v>#REF!</v>
      </c>
      <c r="I94" s="32" t="e">
        <f>I95+#REF!</f>
        <v>#REF!</v>
      </c>
      <c r="J94" s="32" t="e">
        <f>J95+#REF!</f>
        <v>#REF!</v>
      </c>
      <c r="K94" s="32" t="e">
        <f>K95+#REF!</f>
        <v>#REF!</v>
      </c>
      <c r="L94" s="32" t="e">
        <f>L95+#REF!</f>
        <v>#REF!</v>
      </c>
      <c r="M94" s="32" t="e">
        <f>M95+#REF!</f>
        <v>#REF!</v>
      </c>
      <c r="N94" s="32" t="e">
        <f>N95+#REF!</f>
        <v>#REF!</v>
      </c>
      <c r="O94" s="32" t="e">
        <f>O95+#REF!</f>
        <v>#REF!</v>
      </c>
      <c r="P94" s="32" t="e">
        <f>P95+#REF!</f>
        <v>#REF!</v>
      </c>
      <c r="Q94" s="32" t="e">
        <f>Q95+#REF!</f>
        <v>#REF!</v>
      </c>
      <c r="R94" s="32" t="e">
        <f>R95+#REF!</f>
        <v>#REF!</v>
      </c>
      <c r="S94" s="32" t="e">
        <f>S95+#REF!</f>
        <v>#REF!</v>
      </c>
      <c r="T94" s="32" t="e">
        <f>T95+#REF!</f>
        <v>#REF!</v>
      </c>
      <c r="U94" s="32" t="e">
        <f>U95+#REF!</f>
        <v>#REF!</v>
      </c>
      <c r="V94" s="32" t="e">
        <f>V95+#REF!</f>
        <v>#REF!</v>
      </c>
      <c r="W94" s="32" t="e">
        <f>W95+#REF!</f>
        <v>#REF!</v>
      </c>
      <c r="X94" s="70" t="e">
        <f>X95+#REF!</f>
        <v>#REF!</v>
      </c>
      <c r="Y94" s="59" t="e">
        <f t="shared" si="13"/>
        <v>#REF!</v>
      </c>
    </row>
    <row r="95" spans="1:25" ht="32.25" outlineLevel="4" thickBot="1">
      <c r="A95" s="112" t="s">
        <v>138</v>
      </c>
      <c r="B95" s="19">
        <v>951</v>
      </c>
      <c r="C95" s="11" t="s">
        <v>67</v>
      </c>
      <c r="D95" s="11" t="s">
        <v>257</v>
      </c>
      <c r="E95" s="11" t="s">
        <v>5</v>
      </c>
      <c r="F95" s="11"/>
      <c r="G95" s="146">
        <f>G96</f>
        <v>45545.69351</v>
      </c>
      <c r="H95" s="34">
        <f aca="true" t="shared" si="15" ref="H95:X95">H96</f>
        <v>0</v>
      </c>
      <c r="I95" s="34">
        <f t="shared" si="15"/>
        <v>0</v>
      </c>
      <c r="J95" s="34">
        <f t="shared" si="15"/>
        <v>0</v>
      </c>
      <c r="K95" s="34">
        <f t="shared" si="15"/>
        <v>0</v>
      </c>
      <c r="L95" s="34">
        <f t="shared" si="15"/>
        <v>0</v>
      </c>
      <c r="M95" s="34">
        <f t="shared" si="15"/>
        <v>0</v>
      </c>
      <c r="N95" s="34">
        <f t="shared" si="15"/>
        <v>0</v>
      </c>
      <c r="O95" s="34">
        <f t="shared" si="15"/>
        <v>0</v>
      </c>
      <c r="P95" s="34">
        <f t="shared" si="15"/>
        <v>0</v>
      </c>
      <c r="Q95" s="34">
        <f t="shared" si="15"/>
        <v>0</v>
      </c>
      <c r="R95" s="34">
        <f t="shared" si="15"/>
        <v>0</v>
      </c>
      <c r="S95" s="34">
        <f t="shared" si="15"/>
        <v>0</v>
      </c>
      <c r="T95" s="34">
        <f t="shared" si="15"/>
        <v>0</v>
      </c>
      <c r="U95" s="34">
        <f t="shared" si="15"/>
        <v>0</v>
      </c>
      <c r="V95" s="34">
        <f t="shared" si="15"/>
        <v>0</v>
      </c>
      <c r="W95" s="34">
        <f t="shared" si="15"/>
        <v>0</v>
      </c>
      <c r="X95" s="68">
        <f t="shared" si="15"/>
        <v>950</v>
      </c>
      <c r="Y95" s="59">
        <f t="shared" si="13"/>
        <v>2.085817399599851</v>
      </c>
    </row>
    <row r="96" spans="1:25" ht="32.25" outlineLevel="5" thickBot="1">
      <c r="A96" s="112" t="s">
        <v>139</v>
      </c>
      <c r="B96" s="19">
        <v>951</v>
      </c>
      <c r="C96" s="11" t="s">
        <v>67</v>
      </c>
      <c r="D96" s="11" t="s">
        <v>258</v>
      </c>
      <c r="E96" s="11" t="s">
        <v>5</v>
      </c>
      <c r="F96" s="11"/>
      <c r="G96" s="146">
        <f>G97+G107+G115+G132+G120+G143+G151+G159+G124+G104+G129</f>
        <v>45545.69351</v>
      </c>
      <c r="H96" s="2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44"/>
      <c r="X96" s="65">
        <v>950</v>
      </c>
      <c r="Y96" s="59">
        <f t="shared" si="13"/>
        <v>2.085817399599851</v>
      </c>
    </row>
    <row r="97" spans="1:25" ht="18.75" customHeight="1" outlineLevel="5" thickBot="1">
      <c r="A97" s="94" t="s">
        <v>30</v>
      </c>
      <c r="B97" s="90">
        <v>951</v>
      </c>
      <c r="C97" s="91" t="s">
        <v>67</v>
      </c>
      <c r="D97" s="91" t="s">
        <v>267</v>
      </c>
      <c r="E97" s="91" t="s">
        <v>5</v>
      </c>
      <c r="F97" s="91"/>
      <c r="G97" s="145">
        <f>G98+G102</f>
        <v>1400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2.25" outlineLevel="5" thickBot="1">
      <c r="A98" s="5" t="s">
        <v>94</v>
      </c>
      <c r="B98" s="21">
        <v>951</v>
      </c>
      <c r="C98" s="6" t="s">
        <v>67</v>
      </c>
      <c r="D98" s="6" t="s">
        <v>267</v>
      </c>
      <c r="E98" s="6" t="s">
        <v>91</v>
      </c>
      <c r="F98" s="6"/>
      <c r="G98" s="149">
        <f>G99+G100+G101</f>
        <v>1219.1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32.25" outlineLevel="5" thickBot="1">
      <c r="A99" s="88" t="s">
        <v>253</v>
      </c>
      <c r="B99" s="92">
        <v>951</v>
      </c>
      <c r="C99" s="93" t="s">
        <v>67</v>
      </c>
      <c r="D99" s="93" t="s">
        <v>267</v>
      </c>
      <c r="E99" s="93" t="s">
        <v>92</v>
      </c>
      <c r="F99" s="93"/>
      <c r="G99" s="144">
        <v>938.8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48" outlineLevel="5" thickBot="1">
      <c r="A100" s="88" t="s">
        <v>255</v>
      </c>
      <c r="B100" s="92">
        <v>951</v>
      </c>
      <c r="C100" s="93" t="s">
        <v>67</v>
      </c>
      <c r="D100" s="93" t="s">
        <v>267</v>
      </c>
      <c r="E100" s="93" t="s">
        <v>93</v>
      </c>
      <c r="F100" s="93"/>
      <c r="G100" s="144"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8" t="s">
        <v>248</v>
      </c>
      <c r="B101" s="92">
        <v>951</v>
      </c>
      <c r="C101" s="93" t="s">
        <v>67</v>
      </c>
      <c r="D101" s="93" t="s">
        <v>267</v>
      </c>
      <c r="E101" s="93" t="s">
        <v>249</v>
      </c>
      <c r="F101" s="93"/>
      <c r="G101" s="144">
        <v>280.3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5.25" customHeight="1" outlineLevel="6" thickBot="1">
      <c r="A102" s="5" t="s">
        <v>101</v>
      </c>
      <c r="B102" s="21">
        <v>951</v>
      </c>
      <c r="C102" s="6" t="s">
        <v>67</v>
      </c>
      <c r="D102" s="6" t="s">
        <v>267</v>
      </c>
      <c r="E102" s="6" t="s">
        <v>95</v>
      </c>
      <c r="F102" s="6"/>
      <c r="G102" s="149">
        <f>G103</f>
        <v>180.9</v>
      </c>
      <c r="H102" s="32">
        <f aca="true" t="shared" si="16" ref="H102:P102">H103</f>
        <v>0</v>
      </c>
      <c r="I102" s="32">
        <f t="shared" si="16"/>
        <v>0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 t="shared" si="16"/>
        <v>0</v>
      </c>
      <c r="O102" s="32">
        <f t="shared" si="16"/>
        <v>0</v>
      </c>
      <c r="P102" s="32">
        <f t="shared" si="16"/>
        <v>0</v>
      </c>
      <c r="Q102" s="32">
        <f aca="true" t="shared" si="17" ref="Q102:W102">Q103</f>
        <v>0</v>
      </c>
      <c r="R102" s="32">
        <f t="shared" si="17"/>
        <v>0</v>
      </c>
      <c r="S102" s="32">
        <f t="shared" si="17"/>
        <v>0</v>
      </c>
      <c r="T102" s="32">
        <f t="shared" si="17"/>
        <v>0</v>
      </c>
      <c r="U102" s="32">
        <f t="shared" si="17"/>
        <v>0</v>
      </c>
      <c r="V102" s="32">
        <f t="shared" si="17"/>
        <v>0</v>
      </c>
      <c r="W102" s="32">
        <f t="shared" si="17"/>
        <v>0</v>
      </c>
      <c r="X102" s="67">
        <f>X103</f>
        <v>9539.0701</v>
      </c>
      <c r="Y102" s="59">
        <f>X102/G102*100</f>
        <v>5273.117799889442</v>
      </c>
    </row>
    <row r="103" spans="1:25" ht="32.25" outlineLevel="4" thickBot="1">
      <c r="A103" s="88" t="s">
        <v>103</v>
      </c>
      <c r="B103" s="92">
        <v>951</v>
      </c>
      <c r="C103" s="93" t="s">
        <v>67</v>
      </c>
      <c r="D103" s="93" t="s">
        <v>267</v>
      </c>
      <c r="E103" s="93" t="s">
        <v>97</v>
      </c>
      <c r="F103" s="93"/>
      <c r="G103" s="144">
        <v>180.9</v>
      </c>
      <c r="H103" s="34">
        <f aca="true" t="shared" si="18" ref="H103:X103">H107</f>
        <v>0</v>
      </c>
      <c r="I103" s="34">
        <f t="shared" si="18"/>
        <v>0</v>
      </c>
      <c r="J103" s="34">
        <f t="shared" si="18"/>
        <v>0</v>
      </c>
      <c r="K103" s="34">
        <f t="shared" si="18"/>
        <v>0</v>
      </c>
      <c r="L103" s="34">
        <f t="shared" si="18"/>
        <v>0</v>
      </c>
      <c r="M103" s="34">
        <f t="shared" si="18"/>
        <v>0</v>
      </c>
      <c r="N103" s="34">
        <f t="shared" si="18"/>
        <v>0</v>
      </c>
      <c r="O103" s="34">
        <f t="shared" si="18"/>
        <v>0</v>
      </c>
      <c r="P103" s="34">
        <f t="shared" si="18"/>
        <v>0</v>
      </c>
      <c r="Q103" s="34">
        <f t="shared" si="18"/>
        <v>0</v>
      </c>
      <c r="R103" s="34">
        <f t="shared" si="18"/>
        <v>0</v>
      </c>
      <c r="S103" s="34">
        <f t="shared" si="18"/>
        <v>0</v>
      </c>
      <c r="T103" s="34">
        <f t="shared" si="18"/>
        <v>0</v>
      </c>
      <c r="U103" s="34">
        <f t="shared" si="18"/>
        <v>0</v>
      </c>
      <c r="V103" s="34">
        <f t="shared" si="18"/>
        <v>0</v>
      </c>
      <c r="W103" s="34">
        <f t="shared" si="18"/>
        <v>0</v>
      </c>
      <c r="X103" s="64">
        <f t="shared" si="18"/>
        <v>9539.0701</v>
      </c>
      <c r="Y103" s="59">
        <f>X103/G103*100</f>
        <v>5273.117799889442</v>
      </c>
    </row>
    <row r="104" spans="1:25" ht="63.75" outlineLevel="4" thickBot="1">
      <c r="A104" s="94" t="s">
        <v>239</v>
      </c>
      <c r="B104" s="90">
        <v>951</v>
      </c>
      <c r="C104" s="91" t="s">
        <v>67</v>
      </c>
      <c r="D104" s="91" t="s">
        <v>268</v>
      </c>
      <c r="E104" s="91" t="s">
        <v>5</v>
      </c>
      <c r="F104" s="91"/>
      <c r="G104" s="145">
        <f>G105</f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32.25" outlineLevel="4" thickBot="1">
      <c r="A105" s="5" t="s">
        <v>101</v>
      </c>
      <c r="B105" s="21">
        <v>951</v>
      </c>
      <c r="C105" s="6" t="s">
        <v>67</v>
      </c>
      <c r="D105" s="6" t="s">
        <v>268</v>
      </c>
      <c r="E105" s="6" t="s">
        <v>95</v>
      </c>
      <c r="F105" s="6"/>
      <c r="G105" s="149">
        <f>G106</f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2.25" outlineLevel="4" thickBot="1">
      <c r="A106" s="88" t="s">
        <v>103</v>
      </c>
      <c r="B106" s="92">
        <v>951</v>
      </c>
      <c r="C106" s="93" t="s">
        <v>67</v>
      </c>
      <c r="D106" s="93" t="s">
        <v>268</v>
      </c>
      <c r="E106" s="93" t="s">
        <v>97</v>
      </c>
      <c r="F106" s="93"/>
      <c r="G106" s="144"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48" outlineLevel="5" thickBot="1">
      <c r="A107" s="113" t="s">
        <v>211</v>
      </c>
      <c r="B107" s="90">
        <v>951</v>
      </c>
      <c r="C107" s="91" t="s">
        <v>67</v>
      </c>
      <c r="D107" s="91" t="s">
        <v>260</v>
      </c>
      <c r="E107" s="91" t="s">
        <v>5</v>
      </c>
      <c r="F107" s="91"/>
      <c r="G107" s="145">
        <f>G108+G112</f>
        <v>17404.84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9539.0701</v>
      </c>
      <c r="Y107" s="59">
        <f>X107/G107*100</f>
        <v>54.80699678939881</v>
      </c>
    </row>
    <row r="108" spans="1:25" ht="32.25" outlineLevel="5" thickBot="1">
      <c r="A108" s="5" t="s">
        <v>94</v>
      </c>
      <c r="B108" s="21">
        <v>951</v>
      </c>
      <c r="C108" s="6" t="s">
        <v>67</v>
      </c>
      <c r="D108" s="6" t="s">
        <v>260</v>
      </c>
      <c r="E108" s="6" t="s">
        <v>91</v>
      </c>
      <c r="F108" s="6"/>
      <c r="G108" s="149">
        <f>G109+G110+G111</f>
        <v>17273.14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32.25" outlineLevel="5" thickBot="1">
      <c r="A109" s="88" t="s">
        <v>253</v>
      </c>
      <c r="B109" s="92">
        <v>951</v>
      </c>
      <c r="C109" s="93" t="s">
        <v>67</v>
      </c>
      <c r="D109" s="93" t="s">
        <v>260</v>
      </c>
      <c r="E109" s="93" t="s">
        <v>92</v>
      </c>
      <c r="F109" s="93"/>
      <c r="G109" s="144">
        <v>13249.21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48" outlineLevel="5" thickBot="1">
      <c r="A110" s="88" t="s">
        <v>255</v>
      </c>
      <c r="B110" s="92">
        <v>951</v>
      </c>
      <c r="C110" s="93" t="s">
        <v>67</v>
      </c>
      <c r="D110" s="93" t="s">
        <v>260</v>
      </c>
      <c r="E110" s="93" t="s">
        <v>93</v>
      </c>
      <c r="F110" s="93"/>
      <c r="G110" s="98">
        <v>5.4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48" outlineLevel="5" thickBot="1">
      <c r="A111" s="88" t="s">
        <v>248</v>
      </c>
      <c r="B111" s="92">
        <v>951</v>
      </c>
      <c r="C111" s="93" t="s">
        <v>67</v>
      </c>
      <c r="D111" s="93" t="s">
        <v>260</v>
      </c>
      <c r="E111" s="93" t="s">
        <v>249</v>
      </c>
      <c r="F111" s="93"/>
      <c r="G111" s="98">
        <v>4018.53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32.25" outlineLevel="5" thickBot="1">
      <c r="A112" s="5" t="s">
        <v>101</v>
      </c>
      <c r="B112" s="21">
        <v>951</v>
      </c>
      <c r="C112" s="6" t="s">
        <v>67</v>
      </c>
      <c r="D112" s="6" t="s">
        <v>260</v>
      </c>
      <c r="E112" s="6" t="s">
        <v>95</v>
      </c>
      <c r="F112" s="6"/>
      <c r="G112" s="7">
        <f>G113+G114</f>
        <v>131.7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5"/>
      <c r="Y112" s="59"/>
    </row>
    <row r="113" spans="1:25" ht="32.25" outlineLevel="5" thickBot="1">
      <c r="A113" s="88" t="s">
        <v>102</v>
      </c>
      <c r="B113" s="92">
        <v>951</v>
      </c>
      <c r="C113" s="93" t="s">
        <v>67</v>
      </c>
      <c r="D113" s="93" t="s">
        <v>260</v>
      </c>
      <c r="E113" s="93" t="s">
        <v>96</v>
      </c>
      <c r="F113" s="93"/>
      <c r="G113" s="98">
        <v>0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5"/>
      <c r="Y113" s="59"/>
    </row>
    <row r="114" spans="1:25" ht="32.25" outlineLevel="6" thickBot="1">
      <c r="A114" s="88" t="s">
        <v>103</v>
      </c>
      <c r="B114" s="92">
        <v>951</v>
      </c>
      <c r="C114" s="93" t="s">
        <v>67</v>
      </c>
      <c r="D114" s="93" t="s">
        <v>260</v>
      </c>
      <c r="E114" s="93" t="s">
        <v>97</v>
      </c>
      <c r="F114" s="93"/>
      <c r="G114" s="98">
        <v>131.7</v>
      </c>
      <c r="H114" s="32">
        <f aca="true" t="shared" si="19" ref="H114:W114">H115</f>
        <v>0</v>
      </c>
      <c r="I114" s="32">
        <f t="shared" si="19"/>
        <v>0</v>
      </c>
      <c r="J114" s="32">
        <f t="shared" si="19"/>
        <v>0</v>
      </c>
      <c r="K114" s="32">
        <f t="shared" si="19"/>
        <v>0</v>
      </c>
      <c r="L114" s="32">
        <f t="shared" si="19"/>
        <v>0</v>
      </c>
      <c r="M114" s="32">
        <f t="shared" si="19"/>
        <v>0</v>
      </c>
      <c r="N114" s="32">
        <f t="shared" si="19"/>
        <v>0</v>
      </c>
      <c r="O114" s="32">
        <f t="shared" si="19"/>
        <v>0</v>
      </c>
      <c r="P114" s="32">
        <f t="shared" si="19"/>
        <v>0</v>
      </c>
      <c r="Q114" s="32">
        <f t="shared" si="19"/>
        <v>0</v>
      </c>
      <c r="R114" s="32">
        <f t="shared" si="19"/>
        <v>0</v>
      </c>
      <c r="S114" s="32">
        <f t="shared" si="19"/>
        <v>0</v>
      </c>
      <c r="T114" s="32">
        <f t="shared" si="19"/>
        <v>0</v>
      </c>
      <c r="U114" s="32">
        <f t="shared" si="19"/>
        <v>0</v>
      </c>
      <c r="V114" s="32">
        <f t="shared" si="19"/>
        <v>0</v>
      </c>
      <c r="W114" s="32">
        <f t="shared" si="19"/>
        <v>0</v>
      </c>
      <c r="X114" s="67">
        <f>X115</f>
        <v>277.89792</v>
      </c>
      <c r="Y114" s="59">
        <f>X114/G114*100</f>
        <v>211.00829157175403</v>
      </c>
    </row>
    <row r="115" spans="1:25" ht="46.5" customHeight="1" outlineLevel="4" thickBot="1">
      <c r="A115" s="94" t="s">
        <v>143</v>
      </c>
      <c r="B115" s="90">
        <v>951</v>
      </c>
      <c r="C115" s="91" t="s">
        <v>67</v>
      </c>
      <c r="D115" s="91" t="s">
        <v>269</v>
      </c>
      <c r="E115" s="91" t="s">
        <v>5</v>
      </c>
      <c r="F115" s="91"/>
      <c r="G115" s="16">
        <f>G116+G118</f>
        <v>453.55</v>
      </c>
      <c r="H115" s="34">
        <f aca="true" t="shared" si="20" ref="H115:X115">H116</f>
        <v>0</v>
      </c>
      <c r="I115" s="34">
        <f t="shared" si="20"/>
        <v>0</v>
      </c>
      <c r="J115" s="34">
        <f t="shared" si="20"/>
        <v>0</v>
      </c>
      <c r="K115" s="34">
        <f t="shared" si="20"/>
        <v>0</v>
      </c>
      <c r="L115" s="34">
        <f t="shared" si="20"/>
        <v>0</v>
      </c>
      <c r="M115" s="34">
        <f t="shared" si="20"/>
        <v>0</v>
      </c>
      <c r="N115" s="34">
        <f t="shared" si="20"/>
        <v>0</v>
      </c>
      <c r="O115" s="34">
        <f t="shared" si="20"/>
        <v>0</v>
      </c>
      <c r="P115" s="34">
        <f t="shared" si="20"/>
        <v>0</v>
      </c>
      <c r="Q115" s="34">
        <f t="shared" si="20"/>
        <v>0</v>
      </c>
      <c r="R115" s="34">
        <f t="shared" si="20"/>
        <v>0</v>
      </c>
      <c r="S115" s="34">
        <f t="shared" si="20"/>
        <v>0</v>
      </c>
      <c r="T115" s="34">
        <f t="shared" si="20"/>
        <v>0</v>
      </c>
      <c r="U115" s="34">
        <f t="shared" si="20"/>
        <v>0</v>
      </c>
      <c r="V115" s="34">
        <f t="shared" si="20"/>
        <v>0</v>
      </c>
      <c r="W115" s="34">
        <f t="shared" si="20"/>
        <v>0</v>
      </c>
      <c r="X115" s="68">
        <f t="shared" si="20"/>
        <v>277.89792</v>
      </c>
      <c r="Y115" s="59">
        <f>X115/G115*100</f>
        <v>61.27172748318818</v>
      </c>
    </row>
    <row r="116" spans="1:25" ht="32.25" outlineLevel="5" thickBot="1">
      <c r="A116" s="5" t="s">
        <v>101</v>
      </c>
      <c r="B116" s="21">
        <v>951</v>
      </c>
      <c r="C116" s="6" t="s">
        <v>67</v>
      </c>
      <c r="D116" s="6" t="s">
        <v>269</v>
      </c>
      <c r="E116" s="6" t="s">
        <v>95</v>
      </c>
      <c r="F116" s="6"/>
      <c r="G116" s="7">
        <f>G117</f>
        <v>447.6</v>
      </c>
      <c r="H116" s="26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4"/>
      <c r="X116" s="65">
        <v>277.89792</v>
      </c>
      <c r="Y116" s="59">
        <f>X116/G116*100</f>
        <v>62.08621983914209</v>
      </c>
    </row>
    <row r="117" spans="1:25" ht="32.25" outlineLevel="5" thickBot="1">
      <c r="A117" s="88" t="s">
        <v>103</v>
      </c>
      <c r="B117" s="92">
        <v>951</v>
      </c>
      <c r="C117" s="93" t="s">
        <v>67</v>
      </c>
      <c r="D117" s="93" t="s">
        <v>269</v>
      </c>
      <c r="E117" s="93" t="s">
        <v>97</v>
      </c>
      <c r="F117" s="93"/>
      <c r="G117" s="98">
        <v>447.6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5"/>
      <c r="Y117" s="59"/>
    </row>
    <row r="118" spans="1:25" ht="16.5" outlineLevel="5" thickBot="1">
      <c r="A118" s="5" t="s">
        <v>104</v>
      </c>
      <c r="B118" s="21">
        <v>951</v>
      </c>
      <c r="C118" s="6" t="s">
        <v>67</v>
      </c>
      <c r="D118" s="6" t="s">
        <v>269</v>
      </c>
      <c r="E118" s="6" t="s">
        <v>98</v>
      </c>
      <c r="F118" s="6"/>
      <c r="G118" s="7">
        <f>G119</f>
        <v>5.95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5"/>
      <c r="Y118" s="59"/>
    </row>
    <row r="119" spans="1:25" ht="16.5" outlineLevel="5" thickBot="1">
      <c r="A119" s="88" t="s">
        <v>106</v>
      </c>
      <c r="B119" s="92">
        <v>951</v>
      </c>
      <c r="C119" s="93" t="s">
        <v>67</v>
      </c>
      <c r="D119" s="93" t="s">
        <v>269</v>
      </c>
      <c r="E119" s="93" t="s">
        <v>100</v>
      </c>
      <c r="F119" s="93"/>
      <c r="G119" s="98">
        <v>5.95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5"/>
      <c r="Y119" s="59"/>
    </row>
    <row r="120" spans="1:25" ht="19.5" customHeight="1" outlineLevel="6" thickBot="1">
      <c r="A120" s="94" t="s">
        <v>144</v>
      </c>
      <c r="B120" s="90">
        <v>951</v>
      </c>
      <c r="C120" s="91" t="s">
        <v>67</v>
      </c>
      <c r="D120" s="91" t="s">
        <v>263</v>
      </c>
      <c r="E120" s="91" t="s">
        <v>5</v>
      </c>
      <c r="F120" s="91"/>
      <c r="G120" s="145">
        <f>G122+G123+G121</f>
        <v>393.69351</v>
      </c>
      <c r="H120" s="32" t="e">
        <f>#REF!+H122</f>
        <v>#REF!</v>
      </c>
      <c r="I120" s="32" t="e">
        <f>#REF!+I122</f>
        <v>#REF!</v>
      </c>
      <c r="J120" s="32" t="e">
        <f>#REF!+J122</f>
        <v>#REF!</v>
      </c>
      <c r="K120" s="32" t="e">
        <f>#REF!+K122</f>
        <v>#REF!</v>
      </c>
      <c r="L120" s="32" t="e">
        <f>#REF!+L122</f>
        <v>#REF!</v>
      </c>
      <c r="M120" s="32" t="e">
        <f>#REF!+M122</f>
        <v>#REF!</v>
      </c>
      <c r="N120" s="32" t="e">
        <f>#REF!+N122</f>
        <v>#REF!</v>
      </c>
      <c r="O120" s="32" t="e">
        <f>#REF!+O122</f>
        <v>#REF!</v>
      </c>
      <c r="P120" s="32" t="e">
        <f>#REF!+P122</f>
        <v>#REF!</v>
      </c>
      <c r="Q120" s="32" t="e">
        <f>#REF!+Q122</f>
        <v>#REF!</v>
      </c>
      <c r="R120" s="32" t="e">
        <f>#REF!+R122</f>
        <v>#REF!</v>
      </c>
      <c r="S120" s="32" t="e">
        <f>#REF!+S122</f>
        <v>#REF!</v>
      </c>
      <c r="T120" s="32" t="e">
        <f>#REF!+T122</f>
        <v>#REF!</v>
      </c>
      <c r="U120" s="32" t="e">
        <f>#REF!+U122</f>
        <v>#REF!</v>
      </c>
      <c r="V120" s="32" t="e">
        <f>#REF!+V122</f>
        <v>#REF!</v>
      </c>
      <c r="W120" s="32" t="e">
        <f>#REF!+W122</f>
        <v>#REF!</v>
      </c>
      <c r="X120" s="70" t="e">
        <f>#REF!+X122</f>
        <v>#REF!</v>
      </c>
      <c r="Y120" s="59" t="e">
        <f>X120/G120*100</f>
        <v>#REF!</v>
      </c>
    </row>
    <row r="121" spans="1:25" ht="50.25" customHeight="1" outlineLevel="6" thickBot="1">
      <c r="A121" s="99" t="s">
        <v>213</v>
      </c>
      <c r="B121" s="165">
        <v>951</v>
      </c>
      <c r="C121" s="166" t="s">
        <v>67</v>
      </c>
      <c r="D121" s="166" t="s">
        <v>263</v>
      </c>
      <c r="E121" s="166" t="s">
        <v>89</v>
      </c>
      <c r="F121" s="166"/>
      <c r="G121" s="167">
        <v>1.07818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70"/>
      <c r="Y121" s="59"/>
    </row>
    <row r="122" spans="1:25" ht="16.5" customHeight="1" outlineLevel="4" thickBot="1">
      <c r="A122" s="164" t="s">
        <v>112</v>
      </c>
      <c r="B122" s="165">
        <v>951</v>
      </c>
      <c r="C122" s="166" t="s">
        <v>67</v>
      </c>
      <c r="D122" s="166" t="s">
        <v>263</v>
      </c>
      <c r="E122" s="166" t="s">
        <v>232</v>
      </c>
      <c r="F122" s="166"/>
      <c r="G122" s="167">
        <v>90.54</v>
      </c>
      <c r="H122" s="34">
        <f aca="true" t="shared" si="21" ref="H122:W122">H135</f>
        <v>0</v>
      </c>
      <c r="I122" s="34">
        <f t="shared" si="21"/>
        <v>0</v>
      </c>
      <c r="J122" s="34">
        <f t="shared" si="21"/>
        <v>0</v>
      </c>
      <c r="K122" s="34">
        <f t="shared" si="21"/>
        <v>0</v>
      </c>
      <c r="L122" s="34">
        <f t="shared" si="21"/>
        <v>0</v>
      </c>
      <c r="M122" s="34">
        <f t="shared" si="21"/>
        <v>0</v>
      </c>
      <c r="N122" s="34">
        <f t="shared" si="21"/>
        <v>0</v>
      </c>
      <c r="O122" s="34">
        <f t="shared" si="21"/>
        <v>0</v>
      </c>
      <c r="P122" s="34">
        <f t="shared" si="21"/>
        <v>0</v>
      </c>
      <c r="Q122" s="34">
        <f t="shared" si="21"/>
        <v>0</v>
      </c>
      <c r="R122" s="34">
        <f t="shared" si="21"/>
        <v>0</v>
      </c>
      <c r="S122" s="34">
        <f t="shared" si="21"/>
        <v>0</v>
      </c>
      <c r="T122" s="34">
        <f t="shared" si="21"/>
        <v>0</v>
      </c>
      <c r="U122" s="34">
        <f t="shared" si="21"/>
        <v>0</v>
      </c>
      <c r="V122" s="34">
        <f t="shared" si="21"/>
        <v>0</v>
      </c>
      <c r="W122" s="34">
        <f t="shared" si="21"/>
        <v>0</v>
      </c>
      <c r="X122" s="64">
        <f>X135</f>
        <v>1067.9833</v>
      </c>
      <c r="Y122" s="59">
        <f>X122/G122*100</f>
        <v>1179.5706869891762</v>
      </c>
    </row>
    <row r="123" spans="1:25" ht="16.5" customHeight="1" outlineLevel="4" thickBot="1">
      <c r="A123" s="164" t="s">
        <v>370</v>
      </c>
      <c r="B123" s="165">
        <v>951</v>
      </c>
      <c r="C123" s="166" t="s">
        <v>67</v>
      </c>
      <c r="D123" s="166" t="s">
        <v>263</v>
      </c>
      <c r="E123" s="166" t="s">
        <v>369</v>
      </c>
      <c r="F123" s="166"/>
      <c r="G123" s="167">
        <v>302.07533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48" customHeight="1" outlineLevel="4" thickBot="1">
      <c r="A124" s="94" t="s">
        <v>204</v>
      </c>
      <c r="B124" s="90">
        <v>951</v>
      </c>
      <c r="C124" s="91" t="s">
        <v>67</v>
      </c>
      <c r="D124" s="91" t="s">
        <v>270</v>
      </c>
      <c r="E124" s="91" t="s">
        <v>5</v>
      </c>
      <c r="F124" s="91"/>
      <c r="G124" s="16">
        <f>G125+G127</f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15.75" customHeight="1" outlineLevel="4" thickBot="1">
      <c r="A125" s="5" t="s">
        <v>101</v>
      </c>
      <c r="B125" s="21">
        <v>951</v>
      </c>
      <c r="C125" s="6" t="s">
        <v>67</v>
      </c>
      <c r="D125" s="6" t="s">
        <v>270</v>
      </c>
      <c r="E125" s="6" t="s">
        <v>95</v>
      </c>
      <c r="F125" s="6"/>
      <c r="G125" s="7">
        <f>G126</f>
        <v>0</v>
      </c>
      <c r="H125" s="55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Y125" s="59"/>
    </row>
    <row r="126" spans="1:25" ht="15.75" customHeight="1" outlineLevel="4" thickBot="1">
      <c r="A126" s="88" t="s">
        <v>103</v>
      </c>
      <c r="B126" s="92">
        <v>951</v>
      </c>
      <c r="C126" s="93" t="s">
        <v>67</v>
      </c>
      <c r="D126" s="93" t="s">
        <v>270</v>
      </c>
      <c r="E126" s="93" t="s">
        <v>97</v>
      </c>
      <c r="F126" s="93"/>
      <c r="G126" s="98">
        <v>0</v>
      </c>
      <c r="H126" s="55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81"/>
      <c r="Y126" s="59"/>
    </row>
    <row r="127" spans="1:25" ht="15.75" customHeight="1" outlineLevel="4" thickBot="1">
      <c r="A127" s="5" t="s">
        <v>104</v>
      </c>
      <c r="B127" s="21">
        <v>951</v>
      </c>
      <c r="C127" s="6" t="s">
        <v>67</v>
      </c>
      <c r="D127" s="6" t="s">
        <v>270</v>
      </c>
      <c r="E127" s="6" t="s">
        <v>98</v>
      </c>
      <c r="F127" s="6"/>
      <c r="G127" s="7">
        <f>G128</f>
        <v>0</v>
      </c>
      <c r="H127" s="55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81"/>
      <c r="Y127" s="59"/>
    </row>
    <row r="128" spans="1:25" ht="15.75" customHeight="1" outlineLevel="4" thickBot="1">
      <c r="A128" s="88" t="s">
        <v>106</v>
      </c>
      <c r="B128" s="92">
        <v>951</v>
      </c>
      <c r="C128" s="93" t="s">
        <v>67</v>
      </c>
      <c r="D128" s="93" t="s">
        <v>270</v>
      </c>
      <c r="E128" s="93" t="s">
        <v>100</v>
      </c>
      <c r="F128" s="93"/>
      <c r="G128" s="98">
        <v>0</v>
      </c>
      <c r="H128" s="55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81"/>
      <c r="Y128" s="59"/>
    </row>
    <row r="129" spans="1:25" ht="47.25" customHeight="1" outlineLevel="4" thickBot="1">
      <c r="A129" s="94" t="s">
        <v>244</v>
      </c>
      <c r="B129" s="90">
        <v>951</v>
      </c>
      <c r="C129" s="91" t="s">
        <v>67</v>
      </c>
      <c r="D129" s="91" t="s">
        <v>271</v>
      </c>
      <c r="E129" s="91" t="s">
        <v>5</v>
      </c>
      <c r="F129" s="91"/>
      <c r="G129" s="145">
        <f>G130</f>
        <v>0</v>
      </c>
      <c r="H129" s="55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81"/>
      <c r="Y129" s="59"/>
    </row>
    <row r="130" spans="1:25" ht="15.75" customHeight="1" outlineLevel="4" thickBot="1">
      <c r="A130" s="5" t="s">
        <v>101</v>
      </c>
      <c r="B130" s="21">
        <v>951</v>
      </c>
      <c r="C130" s="6" t="s">
        <v>67</v>
      </c>
      <c r="D130" s="6" t="s">
        <v>271</v>
      </c>
      <c r="E130" s="6" t="s">
        <v>95</v>
      </c>
      <c r="F130" s="6"/>
      <c r="G130" s="149">
        <f>G131</f>
        <v>0</v>
      </c>
      <c r="H130" s="55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81"/>
      <c r="Y130" s="59"/>
    </row>
    <row r="131" spans="1:25" ht="15.75" customHeight="1" outlineLevel="4" thickBot="1">
      <c r="A131" s="88" t="s">
        <v>103</v>
      </c>
      <c r="B131" s="92">
        <v>951</v>
      </c>
      <c r="C131" s="93" t="s">
        <v>67</v>
      </c>
      <c r="D131" s="93" t="s">
        <v>271</v>
      </c>
      <c r="E131" s="93" t="s">
        <v>97</v>
      </c>
      <c r="F131" s="93"/>
      <c r="G131" s="144">
        <v>0</v>
      </c>
      <c r="H131" s="55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81"/>
      <c r="Y131" s="59"/>
    </row>
    <row r="132" spans="1:25" ht="33.75" customHeight="1" outlineLevel="4" thickBot="1">
      <c r="A132" s="94" t="s">
        <v>145</v>
      </c>
      <c r="B132" s="90">
        <v>951</v>
      </c>
      <c r="C132" s="91" t="s">
        <v>67</v>
      </c>
      <c r="D132" s="91" t="s">
        <v>272</v>
      </c>
      <c r="E132" s="91" t="s">
        <v>5</v>
      </c>
      <c r="F132" s="91"/>
      <c r="G132" s="16">
        <f>G133+G137+G140</f>
        <v>23700.21</v>
      </c>
      <c r="H132" s="55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81"/>
      <c r="Y132" s="59"/>
    </row>
    <row r="133" spans="1:25" ht="15.75" customHeight="1" outlineLevel="4" thickBot="1">
      <c r="A133" s="5" t="s">
        <v>114</v>
      </c>
      <c r="B133" s="21">
        <v>951</v>
      </c>
      <c r="C133" s="6" t="s">
        <v>67</v>
      </c>
      <c r="D133" s="6" t="s">
        <v>272</v>
      </c>
      <c r="E133" s="6" t="s">
        <v>113</v>
      </c>
      <c r="F133" s="6"/>
      <c r="G133" s="7">
        <f>G134+G135+G136</f>
        <v>14250.38</v>
      </c>
      <c r="H133" s="55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81"/>
      <c r="Y133" s="59"/>
    </row>
    <row r="134" spans="1:25" ht="15.75" customHeight="1" outlineLevel="4" thickBot="1">
      <c r="A134" s="88" t="s">
        <v>252</v>
      </c>
      <c r="B134" s="92">
        <v>951</v>
      </c>
      <c r="C134" s="93" t="s">
        <v>67</v>
      </c>
      <c r="D134" s="93" t="s">
        <v>272</v>
      </c>
      <c r="E134" s="93" t="s">
        <v>115</v>
      </c>
      <c r="F134" s="93"/>
      <c r="G134" s="98">
        <v>10937.31</v>
      </c>
      <c r="H134" s="55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81"/>
      <c r="Y134" s="59"/>
    </row>
    <row r="135" spans="1:25" ht="32.25" outlineLevel="5" thickBot="1">
      <c r="A135" s="88" t="s">
        <v>254</v>
      </c>
      <c r="B135" s="92">
        <v>951</v>
      </c>
      <c r="C135" s="93" t="s">
        <v>67</v>
      </c>
      <c r="D135" s="93" t="s">
        <v>272</v>
      </c>
      <c r="E135" s="93" t="s">
        <v>116</v>
      </c>
      <c r="F135" s="93"/>
      <c r="G135" s="98">
        <v>10</v>
      </c>
      <c r="H135" s="26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44"/>
      <c r="X135" s="65">
        <v>1067.9833</v>
      </c>
      <c r="Y135" s="59">
        <f>X135/G132*100</f>
        <v>4.506218721268715</v>
      </c>
    </row>
    <row r="136" spans="1:25" ht="18.75" customHeight="1" outlineLevel="6" thickBot="1">
      <c r="A136" s="88" t="s">
        <v>250</v>
      </c>
      <c r="B136" s="92">
        <v>951</v>
      </c>
      <c r="C136" s="93" t="s">
        <v>67</v>
      </c>
      <c r="D136" s="93" t="s">
        <v>272</v>
      </c>
      <c r="E136" s="93" t="s">
        <v>251</v>
      </c>
      <c r="F136" s="93"/>
      <c r="G136" s="98">
        <v>3303.07</v>
      </c>
      <c r="H136" s="32">
        <f aca="true" t="shared" si="22" ref="H136:X137">H137</f>
        <v>0</v>
      </c>
      <c r="I136" s="32">
        <f t="shared" si="22"/>
        <v>0</v>
      </c>
      <c r="J136" s="32">
        <f t="shared" si="22"/>
        <v>0</v>
      </c>
      <c r="K136" s="32">
        <f t="shared" si="22"/>
        <v>0</v>
      </c>
      <c r="L136" s="32">
        <f t="shared" si="22"/>
        <v>0</v>
      </c>
      <c r="M136" s="32">
        <f t="shared" si="22"/>
        <v>0</v>
      </c>
      <c r="N136" s="32">
        <f t="shared" si="22"/>
        <v>0</v>
      </c>
      <c r="O136" s="32">
        <f t="shared" si="22"/>
        <v>0</v>
      </c>
      <c r="P136" s="32">
        <f t="shared" si="22"/>
        <v>0</v>
      </c>
      <c r="Q136" s="32">
        <f t="shared" si="22"/>
        <v>0</v>
      </c>
      <c r="R136" s="32">
        <f t="shared" si="22"/>
        <v>0</v>
      </c>
      <c r="S136" s="32">
        <f t="shared" si="22"/>
        <v>0</v>
      </c>
      <c r="T136" s="32">
        <f t="shared" si="22"/>
        <v>0</v>
      </c>
      <c r="U136" s="32">
        <f t="shared" si="22"/>
        <v>0</v>
      </c>
      <c r="V136" s="32">
        <f t="shared" si="22"/>
        <v>0</v>
      </c>
      <c r="W136" s="32">
        <f t="shared" si="22"/>
        <v>0</v>
      </c>
      <c r="X136" s="67">
        <f>X137</f>
        <v>16240.50148</v>
      </c>
      <c r="Y136" s="59">
        <f>X136/G133*100</f>
        <v>113.96539236146685</v>
      </c>
    </row>
    <row r="137" spans="1:25" ht="32.25" outlineLevel="6" thickBot="1">
      <c r="A137" s="5" t="s">
        <v>101</v>
      </c>
      <c r="B137" s="21">
        <v>951</v>
      </c>
      <c r="C137" s="6" t="s">
        <v>67</v>
      </c>
      <c r="D137" s="6" t="s">
        <v>272</v>
      </c>
      <c r="E137" s="6" t="s">
        <v>95</v>
      </c>
      <c r="F137" s="6"/>
      <c r="G137" s="7">
        <f>G138+G139</f>
        <v>9081.83</v>
      </c>
      <c r="H137" s="35">
        <f t="shared" si="22"/>
        <v>0</v>
      </c>
      <c r="I137" s="35">
        <f t="shared" si="22"/>
        <v>0</v>
      </c>
      <c r="J137" s="35">
        <f t="shared" si="22"/>
        <v>0</v>
      </c>
      <c r="K137" s="35">
        <f t="shared" si="22"/>
        <v>0</v>
      </c>
      <c r="L137" s="35">
        <f t="shared" si="22"/>
        <v>0</v>
      </c>
      <c r="M137" s="35">
        <f t="shared" si="22"/>
        <v>0</v>
      </c>
      <c r="N137" s="35">
        <f t="shared" si="22"/>
        <v>0</v>
      </c>
      <c r="O137" s="35">
        <f t="shared" si="22"/>
        <v>0</v>
      </c>
      <c r="P137" s="35">
        <f t="shared" si="22"/>
        <v>0</v>
      </c>
      <c r="Q137" s="35">
        <f t="shared" si="22"/>
        <v>0</v>
      </c>
      <c r="R137" s="35">
        <f t="shared" si="22"/>
        <v>0</v>
      </c>
      <c r="S137" s="35">
        <f t="shared" si="22"/>
        <v>0</v>
      </c>
      <c r="T137" s="35">
        <f t="shared" si="22"/>
        <v>0</v>
      </c>
      <c r="U137" s="35">
        <f t="shared" si="22"/>
        <v>0</v>
      </c>
      <c r="V137" s="35">
        <f t="shared" si="22"/>
        <v>0</v>
      </c>
      <c r="W137" s="35">
        <f t="shared" si="22"/>
        <v>0</v>
      </c>
      <c r="X137" s="71">
        <f t="shared" si="22"/>
        <v>16240.50148</v>
      </c>
      <c r="Y137" s="59">
        <f>X137/G134*100</f>
        <v>148.48716439417007</v>
      </c>
    </row>
    <row r="138" spans="1:25" ht="32.25" outlineLevel="6" thickBot="1">
      <c r="A138" s="88" t="s">
        <v>102</v>
      </c>
      <c r="B138" s="92">
        <v>951</v>
      </c>
      <c r="C138" s="93" t="s">
        <v>67</v>
      </c>
      <c r="D138" s="93" t="s">
        <v>272</v>
      </c>
      <c r="E138" s="93" t="s">
        <v>96</v>
      </c>
      <c r="F138" s="93"/>
      <c r="G138" s="98">
        <v>0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5"/>
      <c r="X138" s="65">
        <v>16240.50148</v>
      </c>
      <c r="Y138" s="59">
        <f>X138/G135*100</f>
        <v>162405.0148</v>
      </c>
    </row>
    <row r="139" spans="1:25" ht="32.25" outlineLevel="6" thickBot="1">
      <c r="A139" s="88" t="s">
        <v>103</v>
      </c>
      <c r="B139" s="92">
        <v>951</v>
      </c>
      <c r="C139" s="93" t="s">
        <v>67</v>
      </c>
      <c r="D139" s="93" t="s">
        <v>272</v>
      </c>
      <c r="E139" s="93" t="s">
        <v>97</v>
      </c>
      <c r="F139" s="93"/>
      <c r="G139" s="98">
        <v>9081.83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5" t="s">
        <v>104</v>
      </c>
      <c r="B140" s="21">
        <v>951</v>
      </c>
      <c r="C140" s="6" t="s">
        <v>67</v>
      </c>
      <c r="D140" s="6" t="s">
        <v>272</v>
      </c>
      <c r="E140" s="6" t="s">
        <v>98</v>
      </c>
      <c r="F140" s="6"/>
      <c r="G140" s="7">
        <f>G141+G142</f>
        <v>368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88" t="s">
        <v>105</v>
      </c>
      <c r="B141" s="92">
        <v>951</v>
      </c>
      <c r="C141" s="93" t="s">
        <v>67</v>
      </c>
      <c r="D141" s="93" t="s">
        <v>272</v>
      </c>
      <c r="E141" s="93" t="s">
        <v>99</v>
      </c>
      <c r="F141" s="93"/>
      <c r="G141" s="98">
        <v>324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16.5" outlineLevel="6" thickBot="1">
      <c r="A142" s="88" t="s">
        <v>106</v>
      </c>
      <c r="B142" s="92">
        <v>951</v>
      </c>
      <c r="C142" s="93" t="s">
        <v>67</v>
      </c>
      <c r="D142" s="93" t="s">
        <v>272</v>
      </c>
      <c r="E142" s="93" t="s">
        <v>100</v>
      </c>
      <c r="F142" s="93"/>
      <c r="G142" s="98">
        <v>44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114" t="s">
        <v>146</v>
      </c>
      <c r="B143" s="90">
        <v>951</v>
      </c>
      <c r="C143" s="91" t="s">
        <v>67</v>
      </c>
      <c r="D143" s="91" t="s">
        <v>273</v>
      </c>
      <c r="E143" s="91" t="s">
        <v>5</v>
      </c>
      <c r="F143" s="91"/>
      <c r="G143" s="16">
        <f>G144+G148</f>
        <v>1003.4000000000001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94</v>
      </c>
      <c r="B144" s="21">
        <v>951</v>
      </c>
      <c r="C144" s="6" t="s">
        <v>67</v>
      </c>
      <c r="D144" s="6" t="s">
        <v>273</v>
      </c>
      <c r="E144" s="6" t="s">
        <v>91</v>
      </c>
      <c r="F144" s="6"/>
      <c r="G144" s="7">
        <f>G145+G146+G147</f>
        <v>894.8000000000001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88" t="s">
        <v>253</v>
      </c>
      <c r="B145" s="92">
        <v>951</v>
      </c>
      <c r="C145" s="93" t="s">
        <v>67</v>
      </c>
      <c r="D145" s="93" t="s">
        <v>273</v>
      </c>
      <c r="E145" s="93" t="s">
        <v>92</v>
      </c>
      <c r="F145" s="93"/>
      <c r="G145" s="98">
        <v>688.1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48" outlineLevel="6" thickBot="1">
      <c r="A146" s="88" t="s">
        <v>255</v>
      </c>
      <c r="B146" s="92">
        <v>951</v>
      </c>
      <c r="C146" s="93" t="s">
        <v>67</v>
      </c>
      <c r="D146" s="93" t="s">
        <v>273</v>
      </c>
      <c r="E146" s="93" t="s">
        <v>93</v>
      </c>
      <c r="F146" s="93"/>
      <c r="G146" s="98">
        <v>1.2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48" outlineLevel="6" thickBot="1">
      <c r="A147" s="88" t="s">
        <v>248</v>
      </c>
      <c r="B147" s="92">
        <v>951</v>
      </c>
      <c r="C147" s="93" t="s">
        <v>67</v>
      </c>
      <c r="D147" s="93" t="s">
        <v>273</v>
      </c>
      <c r="E147" s="93" t="s">
        <v>249</v>
      </c>
      <c r="F147" s="93"/>
      <c r="G147" s="98">
        <v>205.5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5" t="s">
        <v>101</v>
      </c>
      <c r="B148" s="21">
        <v>951</v>
      </c>
      <c r="C148" s="6" t="s">
        <v>67</v>
      </c>
      <c r="D148" s="6" t="s">
        <v>273</v>
      </c>
      <c r="E148" s="6" t="s">
        <v>95</v>
      </c>
      <c r="F148" s="6"/>
      <c r="G148" s="7">
        <f>G149+G150</f>
        <v>108.6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88" t="s">
        <v>102</v>
      </c>
      <c r="B149" s="92">
        <v>951</v>
      </c>
      <c r="C149" s="93" t="s">
        <v>67</v>
      </c>
      <c r="D149" s="93" t="s">
        <v>273</v>
      </c>
      <c r="E149" s="93" t="s">
        <v>96</v>
      </c>
      <c r="F149" s="93"/>
      <c r="G149" s="98"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88" t="s">
        <v>103</v>
      </c>
      <c r="B150" s="92">
        <v>951</v>
      </c>
      <c r="C150" s="93" t="s">
        <v>67</v>
      </c>
      <c r="D150" s="93" t="s">
        <v>274</v>
      </c>
      <c r="E150" s="93" t="s">
        <v>97</v>
      </c>
      <c r="F150" s="93"/>
      <c r="G150" s="98">
        <v>108.6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114" t="s">
        <v>147</v>
      </c>
      <c r="B151" s="90">
        <v>951</v>
      </c>
      <c r="C151" s="91" t="s">
        <v>67</v>
      </c>
      <c r="D151" s="91" t="s">
        <v>274</v>
      </c>
      <c r="E151" s="91" t="s">
        <v>5</v>
      </c>
      <c r="F151" s="91"/>
      <c r="G151" s="16">
        <f>G152+G156</f>
        <v>538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94</v>
      </c>
      <c r="B152" s="21">
        <v>951</v>
      </c>
      <c r="C152" s="6" t="s">
        <v>67</v>
      </c>
      <c r="D152" s="6" t="s">
        <v>274</v>
      </c>
      <c r="E152" s="6" t="s">
        <v>91</v>
      </c>
      <c r="F152" s="6"/>
      <c r="G152" s="7">
        <f>G153+G154+G155</f>
        <v>457.7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88" t="s">
        <v>253</v>
      </c>
      <c r="B153" s="92">
        <v>951</v>
      </c>
      <c r="C153" s="93" t="s">
        <v>67</v>
      </c>
      <c r="D153" s="93" t="s">
        <v>274</v>
      </c>
      <c r="E153" s="93" t="s">
        <v>92</v>
      </c>
      <c r="F153" s="93"/>
      <c r="G153" s="98">
        <v>351.5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48" outlineLevel="6" thickBot="1">
      <c r="A154" s="88" t="s">
        <v>255</v>
      </c>
      <c r="B154" s="92">
        <v>951</v>
      </c>
      <c r="C154" s="93" t="s">
        <v>67</v>
      </c>
      <c r="D154" s="93" t="s">
        <v>274</v>
      </c>
      <c r="E154" s="93" t="s">
        <v>93</v>
      </c>
      <c r="F154" s="93"/>
      <c r="G154" s="98">
        <v>1.2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48" outlineLevel="6" thickBot="1">
      <c r="A155" s="88" t="s">
        <v>248</v>
      </c>
      <c r="B155" s="92">
        <v>951</v>
      </c>
      <c r="C155" s="93" t="s">
        <v>67</v>
      </c>
      <c r="D155" s="93" t="s">
        <v>274</v>
      </c>
      <c r="E155" s="93" t="s">
        <v>249</v>
      </c>
      <c r="F155" s="93"/>
      <c r="G155" s="98">
        <v>105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101</v>
      </c>
      <c r="B156" s="21">
        <v>951</v>
      </c>
      <c r="C156" s="6" t="s">
        <v>67</v>
      </c>
      <c r="D156" s="6" t="s">
        <v>274</v>
      </c>
      <c r="E156" s="6" t="s">
        <v>95</v>
      </c>
      <c r="F156" s="6"/>
      <c r="G156" s="7">
        <f>G157+G158</f>
        <v>80.3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4.5" customHeight="1" outlineLevel="6" thickBot="1">
      <c r="A157" s="88" t="s">
        <v>102</v>
      </c>
      <c r="B157" s="92">
        <v>951</v>
      </c>
      <c r="C157" s="93" t="s">
        <v>67</v>
      </c>
      <c r="D157" s="93" t="s">
        <v>274</v>
      </c>
      <c r="E157" s="93" t="s">
        <v>96</v>
      </c>
      <c r="F157" s="93"/>
      <c r="G157" s="98"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103</v>
      </c>
      <c r="B158" s="92">
        <v>951</v>
      </c>
      <c r="C158" s="93" t="s">
        <v>67</v>
      </c>
      <c r="D158" s="93" t="s">
        <v>274</v>
      </c>
      <c r="E158" s="93" t="s">
        <v>97</v>
      </c>
      <c r="F158" s="93"/>
      <c r="G158" s="98">
        <v>80.3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114" t="s">
        <v>148</v>
      </c>
      <c r="B159" s="90">
        <v>951</v>
      </c>
      <c r="C159" s="91" t="s">
        <v>67</v>
      </c>
      <c r="D159" s="91" t="s">
        <v>275</v>
      </c>
      <c r="E159" s="91" t="s">
        <v>5</v>
      </c>
      <c r="F159" s="91"/>
      <c r="G159" s="16">
        <f>G160+G163</f>
        <v>652</v>
      </c>
      <c r="H159" s="32">
        <f aca="true" t="shared" si="23" ref="H159:W159">H160</f>
        <v>0</v>
      </c>
      <c r="I159" s="32">
        <f t="shared" si="23"/>
        <v>0</v>
      </c>
      <c r="J159" s="32">
        <f t="shared" si="23"/>
        <v>0</v>
      </c>
      <c r="K159" s="32">
        <f t="shared" si="23"/>
        <v>0</v>
      </c>
      <c r="L159" s="32">
        <f t="shared" si="23"/>
        <v>0</v>
      </c>
      <c r="M159" s="32">
        <f t="shared" si="23"/>
        <v>0</v>
      </c>
      <c r="N159" s="32">
        <f t="shared" si="23"/>
        <v>0</v>
      </c>
      <c r="O159" s="32">
        <f t="shared" si="23"/>
        <v>0</v>
      </c>
      <c r="P159" s="32">
        <f t="shared" si="23"/>
        <v>0</v>
      </c>
      <c r="Q159" s="32">
        <f t="shared" si="23"/>
        <v>0</v>
      </c>
      <c r="R159" s="32">
        <f t="shared" si="23"/>
        <v>0</v>
      </c>
      <c r="S159" s="32">
        <f t="shared" si="23"/>
        <v>0</v>
      </c>
      <c r="T159" s="32">
        <f t="shared" si="23"/>
        <v>0</v>
      </c>
      <c r="U159" s="32">
        <f t="shared" si="23"/>
        <v>0</v>
      </c>
      <c r="V159" s="32">
        <f t="shared" si="23"/>
        <v>0</v>
      </c>
      <c r="W159" s="32">
        <f t="shared" si="23"/>
        <v>0</v>
      </c>
      <c r="X159" s="67">
        <f>X160</f>
        <v>332.248</v>
      </c>
      <c r="Y159" s="59">
        <f>X159/G153*100</f>
        <v>94.52290184921763</v>
      </c>
    </row>
    <row r="160" spans="1:25" ht="32.25" outlineLevel="6" thickBot="1">
      <c r="A160" s="5" t="s">
        <v>94</v>
      </c>
      <c r="B160" s="21">
        <v>951</v>
      </c>
      <c r="C160" s="6" t="s">
        <v>67</v>
      </c>
      <c r="D160" s="6" t="s">
        <v>275</v>
      </c>
      <c r="E160" s="6" t="s">
        <v>91</v>
      </c>
      <c r="F160" s="6"/>
      <c r="G160" s="7">
        <f>G161+G162</f>
        <v>575.4</v>
      </c>
      <c r="H160" s="2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45"/>
      <c r="X160" s="65">
        <v>332.248</v>
      </c>
      <c r="Y160" s="59">
        <f>X160/G154*100</f>
        <v>27687.333333333332</v>
      </c>
    </row>
    <row r="161" spans="1:25" ht="32.25" outlineLevel="6" thickBot="1">
      <c r="A161" s="88" t="s">
        <v>253</v>
      </c>
      <c r="B161" s="92">
        <v>951</v>
      </c>
      <c r="C161" s="93" t="s">
        <v>67</v>
      </c>
      <c r="D161" s="93" t="s">
        <v>275</v>
      </c>
      <c r="E161" s="93" t="s">
        <v>92</v>
      </c>
      <c r="F161" s="115"/>
      <c r="G161" s="98">
        <v>476.6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88" t="s">
        <v>248</v>
      </c>
      <c r="B162" s="92">
        <v>951</v>
      </c>
      <c r="C162" s="93" t="s">
        <v>67</v>
      </c>
      <c r="D162" s="93" t="s">
        <v>275</v>
      </c>
      <c r="E162" s="93" t="s">
        <v>249</v>
      </c>
      <c r="F162" s="115"/>
      <c r="G162" s="98">
        <v>98.8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5" t="s">
        <v>101</v>
      </c>
      <c r="B163" s="21">
        <v>951</v>
      </c>
      <c r="C163" s="6" t="s">
        <v>67</v>
      </c>
      <c r="D163" s="6" t="s">
        <v>275</v>
      </c>
      <c r="E163" s="6" t="s">
        <v>95</v>
      </c>
      <c r="F163" s="116"/>
      <c r="G163" s="7">
        <f>G164+G165</f>
        <v>76.6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8" t="s">
        <v>102</v>
      </c>
      <c r="B164" s="92">
        <v>951</v>
      </c>
      <c r="C164" s="93" t="s">
        <v>67</v>
      </c>
      <c r="D164" s="93" t="s">
        <v>275</v>
      </c>
      <c r="E164" s="93" t="s">
        <v>96</v>
      </c>
      <c r="F164" s="115"/>
      <c r="G164" s="98"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4.5" customHeight="1" outlineLevel="6" thickBot="1">
      <c r="A165" s="88" t="s">
        <v>103</v>
      </c>
      <c r="B165" s="92">
        <v>951</v>
      </c>
      <c r="C165" s="93" t="s">
        <v>67</v>
      </c>
      <c r="D165" s="93" t="s">
        <v>275</v>
      </c>
      <c r="E165" s="93" t="s">
        <v>97</v>
      </c>
      <c r="F165" s="115"/>
      <c r="G165" s="98">
        <v>76.6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16.5" outlineLevel="6" thickBot="1">
      <c r="A166" s="13" t="s">
        <v>149</v>
      </c>
      <c r="B166" s="19">
        <v>951</v>
      </c>
      <c r="C166" s="11" t="s">
        <v>67</v>
      </c>
      <c r="D166" s="11" t="s">
        <v>256</v>
      </c>
      <c r="E166" s="11" t="s">
        <v>5</v>
      </c>
      <c r="F166" s="11"/>
      <c r="G166" s="12">
        <f>G174+G181+G167+G185</f>
        <v>12880.1974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114" t="s">
        <v>397</v>
      </c>
      <c r="B167" s="90">
        <v>951</v>
      </c>
      <c r="C167" s="107" t="s">
        <v>67</v>
      </c>
      <c r="D167" s="107" t="s">
        <v>276</v>
      </c>
      <c r="E167" s="107" t="s">
        <v>5</v>
      </c>
      <c r="F167" s="107"/>
      <c r="G167" s="123">
        <f>G168+G171</f>
        <v>99.9888</v>
      </c>
      <c r="H167" s="32">
        <f aca="true" t="shared" si="24" ref="H167:W167">H169</f>
        <v>0</v>
      </c>
      <c r="I167" s="32">
        <f t="shared" si="24"/>
        <v>0</v>
      </c>
      <c r="J167" s="32">
        <f t="shared" si="24"/>
        <v>0</v>
      </c>
      <c r="K167" s="32">
        <f t="shared" si="24"/>
        <v>0</v>
      </c>
      <c r="L167" s="32">
        <f t="shared" si="24"/>
        <v>0</v>
      </c>
      <c r="M167" s="32">
        <f t="shared" si="24"/>
        <v>0</v>
      </c>
      <c r="N167" s="32">
        <f t="shared" si="24"/>
        <v>0</v>
      </c>
      <c r="O167" s="32">
        <f t="shared" si="24"/>
        <v>0</v>
      </c>
      <c r="P167" s="32">
        <f t="shared" si="24"/>
        <v>0</v>
      </c>
      <c r="Q167" s="32">
        <f t="shared" si="24"/>
        <v>0</v>
      </c>
      <c r="R167" s="32">
        <f t="shared" si="24"/>
        <v>0</v>
      </c>
      <c r="S167" s="32">
        <f t="shared" si="24"/>
        <v>0</v>
      </c>
      <c r="T167" s="32">
        <f t="shared" si="24"/>
        <v>0</v>
      </c>
      <c r="U167" s="32">
        <f t="shared" si="24"/>
        <v>0</v>
      </c>
      <c r="V167" s="32">
        <f t="shared" si="24"/>
        <v>0</v>
      </c>
      <c r="W167" s="32">
        <f t="shared" si="24"/>
        <v>0</v>
      </c>
      <c r="X167" s="67">
        <f>X169</f>
        <v>330.176</v>
      </c>
      <c r="Y167" s="59">
        <f>X167/G161*100</f>
        <v>69.27738145195131</v>
      </c>
    </row>
    <row r="168" spans="1:25" ht="32.25" outlineLevel="6" thickBot="1">
      <c r="A168" s="5" t="s">
        <v>206</v>
      </c>
      <c r="B168" s="21">
        <v>951</v>
      </c>
      <c r="C168" s="6" t="s">
        <v>67</v>
      </c>
      <c r="D168" s="6" t="s">
        <v>277</v>
      </c>
      <c r="E168" s="6" t="s">
        <v>5</v>
      </c>
      <c r="F168" s="11"/>
      <c r="G168" s="7">
        <f>G169</f>
        <v>80</v>
      </c>
      <c r="H168" s="83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152"/>
      <c r="Y168" s="59"/>
    </row>
    <row r="169" spans="1:25" ht="32.25" outlineLevel="6" thickBot="1">
      <c r="A169" s="88" t="s">
        <v>101</v>
      </c>
      <c r="B169" s="92">
        <v>951</v>
      </c>
      <c r="C169" s="93" t="s">
        <v>67</v>
      </c>
      <c r="D169" s="93" t="s">
        <v>277</v>
      </c>
      <c r="E169" s="93" t="s">
        <v>95</v>
      </c>
      <c r="F169" s="11"/>
      <c r="G169" s="98">
        <f>G170</f>
        <v>80</v>
      </c>
      <c r="H169" s="2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45"/>
      <c r="X169" s="65">
        <v>330.176</v>
      </c>
      <c r="Y169" s="59">
        <f>X169/G163*100</f>
        <v>431.03916449086165</v>
      </c>
    </row>
    <row r="170" spans="1:25" ht="32.25" outlineLevel="6" thickBot="1">
      <c r="A170" s="88" t="s">
        <v>103</v>
      </c>
      <c r="B170" s="92">
        <v>951</v>
      </c>
      <c r="C170" s="93" t="s">
        <v>67</v>
      </c>
      <c r="D170" s="93" t="s">
        <v>277</v>
      </c>
      <c r="E170" s="93" t="s">
        <v>97</v>
      </c>
      <c r="F170" s="11"/>
      <c r="G170" s="98">
        <v>80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48" outlineLevel="6" thickBot="1">
      <c r="A171" s="5" t="s">
        <v>205</v>
      </c>
      <c r="B171" s="21">
        <v>951</v>
      </c>
      <c r="C171" s="6" t="s">
        <v>67</v>
      </c>
      <c r="D171" s="6" t="s">
        <v>278</v>
      </c>
      <c r="E171" s="6" t="s">
        <v>5</v>
      </c>
      <c r="F171" s="11"/>
      <c r="G171" s="7">
        <f>G172</f>
        <v>19.9888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18.75" customHeight="1" outlineLevel="6" thickBot="1">
      <c r="A172" s="88" t="s">
        <v>101</v>
      </c>
      <c r="B172" s="92">
        <v>951</v>
      </c>
      <c r="C172" s="93" t="s">
        <v>67</v>
      </c>
      <c r="D172" s="93" t="s">
        <v>278</v>
      </c>
      <c r="E172" s="93" t="s">
        <v>95</v>
      </c>
      <c r="F172" s="11"/>
      <c r="G172" s="98">
        <f>G173</f>
        <v>19.9888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32.25" outlineLevel="6" thickBot="1">
      <c r="A173" s="88" t="s">
        <v>103</v>
      </c>
      <c r="B173" s="92">
        <v>951</v>
      </c>
      <c r="C173" s="93" t="s">
        <v>67</v>
      </c>
      <c r="D173" s="93" t="s">
        <v>278</v>
      </c>
      <c r="E173" s="93" t="s">
        <v>97</v>
      </c>
      <c r="F173" s="11"/>
      <c r="G173" s="98">
        <v>19.9888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36.75" customHeight="1" outlineLevel="6" thickBot="1">
      <c r="A174" s="94" t="s">
        <v>398</v>
      </c>
      <c r="B174" s="90">
        <v>951</v>
      </c>
      <c r="C174" s="91" t="s">
        <v>67</v>
      </c>
      <c r="D174" s="91" t="s">
        <v>279</v>
      </c>
      <c r="E174" s="91" t="s">
        <v>5</v>
      </c>
      <c r="F174" s="91"/>
      <c r="G174" s="16">
        <f>G175+G178</f>
        <v>99.9776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32.25" outlineLevel="6" thickBot="1">
      <c r="A175" s="5" t="s">
        <v>150</v>
      </c>
      <c r="B175" s="21">
        <v>951</v>
      </c>
      <c r="C175" s="6" t="s">
        <v>67</v>
      </c>
      <c r="D175" s="6" t="s">
        <v>280</v>
      </c>
      <c r="E175" s="6" t="s">
        <v>5</v>
      </c>
      <c r="F175" s="6"/>
      <c r="G175" s="7">
        <f>G176</f>
        <v>60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88" t="s">
        <v>101</v>
      </c>
      <c r="B176" s="92">
        <v>951</v>
      </c>
      <c r="C176" s="93" t="s">
        <v>67</v>
      </c>
      <c r="D176" s="93" t="s">
        <v>280</v>
      </c>
      <c r="E176" s="93" t="s">
        <v>95</v>
      </c>
      <c r="F176" s="93"/>
      <c r="G176" s="98">
        <f>G177</f>
        <v>60</v>
      </c>
      <c r="H176" s="86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3" customHeight="1" outlineLevel="6" thickBot="1">
      <c r="A177" s="88" t="s">
        <v>103</v>
      </c>
      <c r="B177" s="92">
        <v>951</v>
      </c>
      <c r="C177" s="93" t="s">
        <v>67</v>
      </c>
      <c r="D177" s="93" t="s">
        <v>280</v>
      </c>
      <c r="E177" s="93" t="s">
        <v>97</v>
      </c>
      <c r="F177" s="93"/>
      <c r="G177" s="98">
        <v>60</v>
      </c>
      <c r="H177" s="86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5" t="s">
        <v>151</v>
      </c>
      <c r="B178" s="21">
        <v>951</v>
      </c>
      <c r="C178" s="6" t="s">
        <v>67</v>
      </c>
      <c r="D178" s="6" t="s">
        <v>281</v>
      </c>
      <c r="E178" s="6" t="s">
        <v>5</v>
      </c>
      <c r="F178" s="6"/>
      <c r="G178" s="7">
        <f>G179</f>
        <v>39.9776</v>
      </c>
      <c r="H178" s="86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</row>
    <row r="179" spans="1:25" ht="32.25" outlineLevel="6" thickBot="1">
      <c r="A179" s="88" t="s">
        <v>101</v>
      </c>
      <c r="B179" s="92">
        <v>951</v>
      </c>
      <c r="C179" s="93" t="s">
        <v>67</v>
      </c>
      <c r="D179" s="93" t="s">
        <v>281</v>
      </c>
      <c r="E179" s="93" t="s">
        <v>95</v>
      </c>
      <c r="F179" s="93"/>
      <c r="G179" s="98">
        <f>G180</f>
        <v>39.9776</v>
      </c>
      <c r="H179" s="86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</row>
    <row r="180" spans="1:25" ht="32.25" outlineLevel="6" thickBot="1">
      <c r="A180" s="88" t="s">
        <v>103</v>
      </c>
      <c r="B180" s="92">
        <v>951</v>
      </c>
      <c r="C180" s="93" t="s">
        <v>67</v>
      </c>
      <c r="D180" s="93" t="s">
        <v>281</v>
      </c>
      <c r="E180" s="93" t="s">
        <v>97</v>
      </c>
      <c r="F180" s="93"/>
      <c r="G180" s="98">
        <v>39.9776</v>
      </c>
      <c r="H180" s="86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</row>
    <row r="181" spans="1:25" ht="48" outlineLevel="6" thickBot="1">
      <c r="A181" s="94" t="s">
        <v>399</v>
      </c>
      <c r="B181" s="90">
        <v>951</v>
      </c>
      <c r="C181" s="91" t="s">
        <v>67</v>
      </c>
      <c r="D181" s="91" t="s">
        <v>282</v>
      </c>
      <c r="E181" s="91" t="s">
        <v>5</v>
      </c>
      <c r="F181" s="91"/>
      <c r="G181" s="16">
        <f>G182</f>
        <v>100</v>
      </c>
      <c r="H181" s="86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75"/>
      <c r="Y181" s="59"/>
    </row>
    <row r="182" spans="1:25" ht="48" outlineLevel="6" thickBot="1">
      <c r="A182" s="5" t="s">
        <v>152</v>
      </c>
      <c r="B182" s="21">
        <v>951</v>
      </c>
      <c r="C182" s="6" t="s">
        <v>67</v>
      </c>
      <c r="D182" s="6" t="s">
        <v>283</v>
      </c>
      <c r="E182" s="6" t="s">
        <v>5</v>
      </c>
      <c r="F182" s="6"/>
      <c r="G182" s="7">
        <f>G183</f>
        <v>100</v>
      </c>
      <c r="H182" s="32">
        <f aca="true" t="shared" si="25" ref="H182:W182">H183</f>
        <v>0</v>
      </c>
      <c r="I182" s="32">
        <f t="shared" si="25"/>
        <v>0</v>
      </c>
      <c r="J182" s="32">
        <f t="shared" si="25"/>
        <v>0</v>
      </c>
      <c r="K182" s="32">
        <f t="shared" si="25"/>
        <v>0</v>
      </c>
      <c r="L182" s="32">
        <f t="shared" si="25"/>
        <v>0</v>
      </c>
      <c r="M182" s="32">
        <f t="shared" si="25"/>
        <v>0</v>
      </c>
      <c r="N182" s="32">
        <f t="shared" si="25"/>
        <v>0</v>
      </c>
      <c r="O182" s="32">
        <f t="shared" si="25"/>
        <v>0</v>
      </c>
      <c r="P182" s="32">
        <f t="shared" si="25"/>
        <v>0</v>
      </c>
      <c r="Q182" s="32">
        <f t="shared" si="25"/>
        <v>0</v>
      </c>
      <c r="R182" s="32">
        <f t="shared" si="25"/>
        <v>0</v>
      </c>
      <c r="S182" s="32">
        <f t="shared" si="25"/>
        <v>0</v>
      </c>
      <c r="T182" s="32">
        <f t="shared" si="25"/>
        <v>0</v>
      </c>
      <c r="U182" s="32">
        <f t="shared" si="25"/>
        <v>0</v>
      </c>
      <c r="V182" s="32">
        <f t="shared" si="25"/>
        <v>0</v>
      </c>
      <c r="W182" s="32">
        <f t="shared" si="25"/>
        <v>0</v>
      </c>
      <c r="X182" s="67">
        <f>X183</f>
        <v>409.75398</v>
      </c>
      <c r="Y182" s="59">
        <f>X182/G176*100</f>
        <v>682.9233</v>
      </c>
    </row>
    <row r="183" spans="1:25" ht="32.25" outlineLevel="6" thickBot="1">
      <c r="A183" s="88" t="s">
        <v>101</v>
      </c>
      <c r="B183" s="92">
        <v>951</v>
      </c>
      <c r="C183" s="93" t="s">
        <v>67</v>
      </c>
      <c r="D183" s="93" t="s">
        <v>283</v>
      </c>
      <c r="E183" s="93" t="s">
        <v>95</v>
      </c>
      <c r="F183" s="93"/>
      <c r="G183" s="98">
        <f>G184</f>
        <v>100</v>
      </c>
      <c r="H183" s="2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45"/>
      <c r="X183" s="65">
        <v>409.75398</v>
      </c>
      <c r="Y183" s="59">
        <f>X183/G177*100</f>
        <v>682.9233</v>
      </c>
    </row>
    <row r="184" spans="1:25" ht="32.25" outlineLevel="6" thickBot="1">
      <c r="A184" s="88" t="s">
        <v>103</v>
      </c>
      <c r="B184" s="92">
        <v>951</v>
      </c>
      <c r="C184" s="93" t="s">
        <v>67</v>
      </c>
      <c r="D184" s="93" t="s">
        <v>283</v>
      </c>
      <c r="E184" s="93" t="s">
        <v>97</v>
      </c>
      <c r="F184" s="93"/>
      <c r="G184" s="98">
        <v>100</v>
      </c>
      <c r="H184" s="86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75"/>
      <c r="Y184" s="59"/>
    </row>
    <row r="185" spans="1:25" ht="63.75" outlineLevel="6" thickBot="1">
      <c r="A185" s="94" t="s">
        <v>400</v>
      </c>
      <c r="B185" s="90">
        <v>951</v>
      </c>
      <c r="C185" s="91" t="s">
        <v>67</v>
      </c>
      <c r="D185" s="91" t="s">
        <v>364</v>
      </c>
      <c r="E185" s="91" t="s">
        <v>5</v>
      </c>
      <c r="F185" s="91"/>
      <c r="G185" s="145">
        <f>G186+G190+G188+G192</f>
        <v>12580.231</v>
      </c>
      <c r="H185" s="86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75"/>
      <c r="Y185" s="59"/>
    </row>
    <row r="186" spans="1:25" ht="16.5" outlineLevel="6" thickBot="1">
      <c r="A186" s="5" t="s">
        <v>123</v>
      </c>
      <c r="B186" s="21">
        <v>951</v>
      </c>
      <c r="C186" s="6" t="s">
        <v>67</v>
      </c>
      <c r="D186" s="6" t="s">
        <v>364</v>
      </c>
      <c r="E186" s="6" t="s">
        <v>122</v>
      </c>
      <c r="F186" s="6"/>
      <c r="G186" s="149">
        <f>G187</f>
        <v>5918.323</v>
      </c>
      <c r="H186" s="86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75"/>
      <c r="Y186" s="59"/>
    </row>
    <row r="187" spans="1:25" ht="48" outlineLevel="6" thickBot="1">
      <c r="A187" s="99" t="s">
        <v>213</v>
      </c>
      <c r="B187" s="92">
        <v>951</v>
      </c>
      <c r="C187" s="93" t="s">
        <v>67</v>
      </c>
      <c r="D187" s="93" t="s">
        <v>364</v>
      </c>
      <c r="E187" s="93" t="s">
        <v>89</v>
      </c>
      <c r="F187" s="93"/>
      <c r="G187" s="144">
        <v>5918.323</v>
      </c>
      <c r="H187" s="86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75"/>
      <c r="Y187" s="59"/>
    </row>
    <row r="188" spans="1:25" ht="16.5" outlineLevel="6" thickBot="1">
      <c r="A188" s="5" t="s">
        <v>123</v>
      </c>
      <c r="B188" s="21">
        <v>951</v>
      </c>
      <c r="C188" s="6" t="s">
        <v>67</v>
      </c>
      <c r="D188" s="6" t="s">
        <v>368</v>
      </c>
      <c r="E188" s="6" t="s">
        <v>122</v>
      </c>
      <c r="F188" s="6"/>
      <c r="G188" s="149">
        <f>G189</f>
        <v>260</v>
      </c>
      <c r="H188" s="86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75"/>
      <c r="Y188" s="59"/>
    </row>
    <row r="189" spans="1:25" ht="16.5" outlineLevel="6" thickBot="1">
      <c r="A189" s="96" t="s">
        <v>87</v>
      </c>
      <c r="B189" s="92">
        <v>951</v>
      </c>
      <c r="C189" s="93" t="s">
        <v>67</v>
      </c>
      <c r="D189" s="93" t="s">
        <v>368</v>
      </c>
      <c r="E189" s="93" t="s">
        <v>88</v>
      </c>
      <c r="F189" s="93"/>
      <c r="G189" s="144">
        <v>260</v>
      </c>
      <c r="H189" s="86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75"/>
      <c r="Y189" s="59"/>
    </row>
    <row r="190" spans="1:25" ht="16.5" outlineLevel="6" thickBot="1">
      <c r="A190" s="5" t="s">
        <v>123</v>
      </c>
      <c r="B190" s="21">
        <v>951</v>
      </c>
      <c r="C190" s="6" t="s">
        <v>67</v>
      </c>
      <c r="D190" s="6" t="s">
        <v>367</v>
      </c>
      <c r="E190" s="6" t="s">
        <v>122</v>
      </c>
      <c r="F190" s="6"/>
      <c r="G190" s="149">
        <f>G191</f>
        <v>5918.323</v>
      </c>
      <c r="H190" s="40">
        <f aca="true" t="shared" si="26" ref="H190:X190">H191</f>
        <v>0</v>
      </c>
      <c r="I190" s="40">
        <f t="shared" si="26"/>
        <v>0</v>
      </c>
      <c r="J190" s="40">
        <f t="shared" si="26"/>
        <v>0</v>
      </c>
      <c r="K190" s="40">
        <f t="shared" si="26"/>
        <v>0</v>
      </c>
      <c r="L190" s="40">
        <f t="shared" si="26"/>
        <v>0</v>
      </c>
      <c r="M190" s="40">
        <f t="shared" si="26"/>
        <v>0</v>
      </c>
      <c r="N190" s="40">
        <f t="shared" si="26"/>
        <v>0</v>
      </c>
      <c r="O190" s="40">
        <f t="shared" si="26"/>
        <v>0</v>
      </c>
      <c r="P190" s="40">
        <f t="shared" si="26"/>
        <v>0</v>
      </c>
      <c r="Q190" s="40">
        <f t="shared" si="26"/>
        <v>0</v>
      </c>
      <c r="R190" s="40">
        <f t="shared" si="26"/>
        <v>0</v>
      </c>
      <c r="S190" s="40">
        <f t="shared" si="26"/>
        <v>0</v>
      </c>
      <c r="T190" s="40">
        <f t="shared" si="26"/>
        <v>0</v>
      </c>
      <c r="U190" s="40">
        <f t="shared" si="26"/>
        <v>0</v>
      </c>
      <c r="V190" s="40">
        <f t="shared" si="26"/>
        <v>0</v>
      </c>
      <c r="W190" s="40">
        <f t="shared" si="26"/>
        <v>0</v>
      </c>
      <c r="X190" s="72">
        <f t="shared" si="26"/>
        <v>1027.32</v>
      </c>
      <c r="Y190" s="59">
        <f>X190/G182*100</f>
        <v>1027.32</v>
      </c>
    </row>
    <row r="191" spans="1:25" ht="48" outlineLevel="6" thickBot="1">
      <c r="A191" s="99" t="s">
        <v>213</v>
      </c>
      <c r="B191" s="92">
        <v>951</v>
      </c>
      <c r="C191" s="93" t="s">
        <v>67</v>
      </c>
      <c r="D191" s="93" t="s">
        <v>367</v>
      </c>
      <c r="E191" s="93" t="s">
        <v>89</v>
      </c>
      <c r="F191" s="93"/>
      <c r="G191" s="98">
        <v>5918.323</v>
      </c>
      <c r="H191" s="32">
        <f aca="true" t="shared" si="27" ref="H191:X191">H194</f>
        <v>0</v>
      </c>
      <c r="I191" s="32">
        <f t="shared" si="27"/>
        <v>0</v>
      </c>
      <c r="J191" s="32">
        <f t="shared" si="27"/>
        <v>0</v>
      </c>
      <c r="K191" s="32">
        <f t="shared" si="27"/>
        <v>0</v>
      </c>
      <c r="L191" s="32">
        <f t="shared" si="27"/>
        <v>0</v>
      </c>
      <c r="M191" s="32">
        <f t="shared" si="27"/>
        <v>0</v>
      </c>
      <c r="N191" s="32">
        <f t="shared" si="27"/>
        <v>0</v>
      </c>
      <c r="O191" s="32">
        <f t="shared" si="27"/>
        <v>0</v>
      </c>
      <c r="P191" s="32">
        <f t="shared" si="27"/>
        <v>0</v>
      </c>
      <c r="Q191" s="32">
        <f t="shared" si="27"/>
        <v>0</v>
      </c>
      <c r="R191" s="32">
        <f t="shared" si="27"/>
        <v>0</v>
      </c>
      <c r="S191" s="32">
        <f t="shared" si="27"/>
        <v>0</v>
      </c>
      <c r="T191" s="32">
        <f t="shared" si="27"/>
        <v>0</v>
      </c>
      <c r="U191" s="32">
        <f t="shared" si="27"/>
        <v>0</v>
      </c>
      <c r="V191" s="32">
        <f t="shared" si="27"/>
        <v>0</v>
      </c>
      <c r="W191" s="32">
        <f t="shared" si="27"/>
        <v>0</v>
      </c>
      <c r="X191" s="67">
        <f t="shared" si="27"/>
        <v>1027.32</v>
      </c>
      <c r="Y191" s="59">
        <f>X191/G183*100</f>
        <v>1027.32</v>
      </c>
    </row>
    <row r="192" spans="1:25" ht="16.5" outlineLevel="6" thickBot="1">
      <c r="A192" s="5" t="s">
        <v>123</v>
      </c>
      <c r="B192" s="21">
        <v>951</v>
      </c>
      <c r="C192" s="6" t="s">
        <v>67</v>
      </c>
      <c r="D192" s="6" t="s">
        <v>377</v>
      </c>
      <c r="E192" s="6" t="s">
        <v>122</v>
      </c>
      <c r="F192" s="6"/>
      <c r="G192" s="149">
        <f>G193</f>
        <v>483.585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67"/>
      <c r="Y192" s="59"/>
    </row>
    <row r="193" spans="1:25" ht="16.5" outlineLevel="6" thickBot="1">
      <c r="A193" s="96" t="s">
        <v>87</v>
      </c>
      <c r="B193" s="92">
        <v>951</v>
      </c>
      <c r="C193" s="93" t="s">
        <v>67</v>
      </c>
      <c r="D193" s="93" t="s">
        <v>377</v>
      </c>
      <c r="E193" s="93" t="s">
        <v>88</v>
      </c>
      <c r="F193" s="93"/>
      <c r="G193" s="144">
        <v>483.585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67"/>
      <c r="Y193" s="59"/>
    </row>
    <row r="194" spans="1:25" ht="16.5" outlineLevel="6" thickBot="1">
      <c r="A194" s="117" t="s">
        <v>153</v>
      </c>
      <c r="B194" s="131">
        <v>951</v>
      </c>
      <c r="C194" s="39" t="s">
        <v>154</v>
      </c>
      <c r="D194" s="39" t="s">
        <v>256</v>
      </c>
      <c r="E194" s="39" t="s">
        <v>5</v>
      </c>
      <c r="F194" s="118"/>
      <c r="G194" s="119">
        <f>G195</f>
        <v>1624</v>
      </c>
      <c r="H194" s="34">
        <f aca="true" t="shared" si="28" ref="H194:X194">H200</f>
        <v>0</v>
      </c>
      <c r="I194" s="34">
        <f t="shared" si="28"/>
        <v>0</v>
      </c>
      <c r="J194" s="34">
        <f t="shared" si="28"/>
        <v>0</v>
      </c>
      <c r="K194" s="34">
        <f t="shared" si="28"/>
        <v>0</v>
      </c>
      <c r="L194" s="34">
        <f t="shared" si="28"/>
        <v>0</v>
      </c>
      <c r="M194" s="34">
        <f t="shared" si="28"/>
        <v>0</v>
      </c>
      <c r="N194" s="34">
        <f t="shared" si="28"/>
        <v>0</v>
      </c>
      <c r="O194" s="34">
        <f t="shared" si="28"/>
        <v>0</v>
      </c>
      <c r="P194" s="34">
        <f t="shared" si="28"/>
        <v>0</v>
      </c>
      <c r="Q194" s="34">
        <f t="shared" si="28"/>
        <v>0</v>
      </c>
      <c r="R194" s="34">
        <f t="shared" si="28"/>
        <v>0</v>
      </c>
      <c r="S194" s="34">
        <f t="shared" si="28"/>
        <v>0</v>
      </c>
      <c r="T194" s="34">
        <f t="shared" si="28"/>
        <v>0</v>
      </c>
      <c r="U194" s="34">
        <f t="shared" si="28"/>
        <v>0</v>
      </c>
      <c r="V194" s="34">
        <f t="shared" si="28"/>
        <v>0</v>
      </c>
      <c r="W194" s="34">
        <f t="shared" si="28"/>
        <v>0</v>
      </c>
      <c r="X194" s="68">
        <f t="shared" si="28"/>
        <v>1027.32</v>
      </c>
      <c r="Y194" s="59">
        <f>X194/G184*100</f>
        <v>1027.32</v>
      </c>
    </row>
    <row r="195" spans="1:25" ht="16.5" outlineLevel="6" thickBot="1">
      <c r="A195" s="30" t="s">
        <v>82</v>
      </c>
      <c r="B195" s="19">
        <v>951</v>
      </c>
      <c r="C195" s="9" t="s">
        <v>83</v>
      </c>
      <c r="D195" s="9" t="s">
        <v>256</v>
      </c>
      <c r="E195" s="9" t="s">
        <v>5</v>
      </c>
      <c r="F195" s="120" t="s">
        <v>5</v>
      </c>
      <c r="G195" s="31">
        <f>G196</f>
        <v>1624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</row>
    <row r="196" spans="1:25" ht="32.25" outlineLevel="6" thickBot="1">
      <c r="A196" s="112" t="s">
        <v>138</v>
      </c>
      <c r="B196" s="19">
        <v>951</v>
      </c>
      <c r="C196" s="11" t="s">
        <v>83</v>
      </c>
      <c r="D196" s="11" t="s">
        <v>257</v>
      </c>
      <c r="E196" s="11" t="s">
        <v>5</v>
      </c>
      <c r="F196" s="121"/>
      <c r="G196" s="32">
        <f>G197</f>
        <v>1624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</row>
    <row r="197" spans="1:25" ht="32.25" outlineLevel="6" thickBot="1">
      <c r="A197" s="112" t="s">
        <v>139</v>
      </c>
      <c r="B197" s="19">
        <v>951</v>
      </c>
      <c r="C197" s="11" t="s">
        <v>83</v>
      </c>
      <c r="D197" s="11" t="s">
        <v>258</v>
      </c>
      <c r="E197" s="11" t="s">
        <v>5</v>
      </c>
      <c r="F197" s="121"/>
      <c r="G197" s="32">
        <f>G198</f>
        <v>1624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32.25" outlineLevel="6" thickBot="1">
      <c r="A198" s="89" t="s">
        <v>38</v>
      </c>
      <c r="B198" s="90">
        <v>951</v>
      </c>
      <c r="C198" s="91" t="s">
        <v>83</v>
      </c>
      <c r="D198" s="91" t="s">
        <v>284</v>
      </c>
      <c r="E198" s="91" t="s">
        <v>5</v>
      </c>
      <c r="F198" s="122" t="s">
        <v>5</v>
      </c>
      <c r="G198" s="35">
        <f>G199</f>
        <v>1624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</row>
    <row r="199" spans="1:25" ht="16.5" outlineLevel="6" thickBot="1">
      <c r="A199" s="33" t="s">
        <v>118</v>
      </c>
      <c r="B199" s="133">
        <v>951</v>
      </c>
      <c r="C199" s="6" t="s">
        <v>83</v>
      </c>
      <c r="D199" s="6" t="s">
        <v>284</v>
      </c>
      <c r="E199" s="6" t="s">
        <v>117</v>
      </c>
      <c r="F199" s="116" t="s">
        <v>155</v>
      </c>
      <c r="G199" s="34">
        <v>1624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</row>
    <row r="200" spans="1:25" ht="32.25" outlineLevel="6" thickBot="1">
      <c r="A200" s="108" t="s">
        <v>52</v>
      </c>
      <c r="B200" s="18">
        <v>951</v>
      </c>
      <c r="C200" s="14" t="s">
        <v>51</v>
      </c>
      <c r="D200" s="14" t="s">
        <v>256</v>
      </c>
      <c r="E200" s="14" t="s">
        <v>5</v>
      </c>
      <c r="F200" s="14"/>
      <c r="G200" s="15">
        <f aca="true" t="shared" si="29" ref="G200:G205">G201</f>
        <v>50</v>
      </c>
      <c r="H200" s="27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45"/>
      <c r="X200" s="65">
        <v>1027.32</v>
      </c>
      <c r="Y200" s="59">
        <f aca="true" t="shared" si="30" ref="Y200:Y205">X200/G194*100</f>
        <v>63.25862068965517</v>
      </c>
    </row>
    <row r="201" spans="1:25" ht="18" customHeight="1" outlineLevel="6" thickBot="1">
      <c r="A201" s="8" t="s">
        <v>31</v>
      </c>
      <c r="B201" s="19">
        <v>951</v>
      </c>
      <c r="C201" s="9" t="s">
        <v>10</v>
      </c>
      <c r="D201" s="9" t="s">
        <v>256</v>
      </c>
      <c r="E201" s="9" t="s">
        <v>5</v>
      </c>
      <c r="F201" s="9"/>
      <c r="G201" s="10">
        <f t="shared" si="29"/>
        <v>50</v>
      </c>
      <c r="H201" s="29" t="e">
        <f>H202+#REF!</f>
        <v>#REF!</v>
      </c>
      <c r="I201" s="29" t="e">
        <f>I202+#REF!</f>
        <v>#REF!</v>
      </c>
      <c r="J201" s="29" t="e">
        <f>J202+#REF!</f>
        <v>#REF!</v>
      </c>
      <c r="K201" s="29" t="e">
        <f>K202+#REF!</f>
        <v>#REF!</v>
      </c>
      <c r="L201" s="29" t="e">
        <f>L202+#REF!</f>
        <v>#REF!</v>
      </c>
      <c r="M201" s="29" t="e">
        <f>M202+#REF!</f>
        <v>#REF!</v>
      </c>
      <c r="N201" s="29" t="e">
        <f>N202+#REF!</f>
        <v>#REF!</v>
      </c>
      <c r="O201" s="29" t="e">
        <f>O202+#REF!</f>
        <v>#REF!</v>
      </c>
      <c r="P201" s="29" t="e">
        <f>P202+#REF!</f>
        <v>#REF!</v>
      </c>
      <c r="Q201" s="29" t="e">
        <f>Q202+#REF!</f>
        <v>#REF!</v>
      </c>
      <c r="R201" s="29" t="e">
        <f>R202+#REF!</f>
        <v>#REF!</v>
      </c>
      <c r="S201" s="29" t="e">
        <f>S202+#REF!</f>
        <v>#REF!</v>
      </c>
      <c r="T201" s="29" t="e">
        <f>T202+#REF!</f>
        <v>#REF!</v>
      </c>
      <c r="U201" s="29" t="e">
        <f>U202+#REF!</f>
        <v>#REF!</v>
      </c>
      <c r="V201" s="29" t="e">
        <f>V202+#REF!</f>
        <v>#REF!</v>
      </c>
      <c r="W201" s="29" t="e">
        <f>W202+#REF!</f>
        <v>#REF!</v>
      </c>
      <c r="X201" s="73" t="e">
        <f>X202+#REF!</f>
        <v>#REF!</v>
      </c>
      <c r="Y201" s="59" t="e">
        <f t="shared" si="30"/>
        <v>#REF!</v>
      </c>
    </row>
    <row r="202" spans="1:25" ht="34.5" customHeight="1" outlineLevel="3" thickBot="1">
      <c r="A202" s="112" t="s">
        <v>138</v>
      </c>
      <c r="B202" s="19">
        <v>951</v>
      </c>
      <c r="C202" s="9" t="s">
        <v>10</v>
      </c>
      <c r="D202" s="9" t="s">
        <v>257</v>
      </c>
      <c r="E202" s="9" t="s">
        <v>5</v>
      </c>
      <c r="F202" s="9"/>
      <c r="G202" s="10">
        <f t="shared" si="29"/>
        <v>50</v>
      </c>
      <c r="H202" s="31">
        <f aca="true" t="shared" si="31" ref="H202:X204">H203</f>
        <v>0</v>
      </c>
      <c r="I202" s="31">
        <f t="shared" si="31"/>
        <v>0</v>
      </c>
      <c r="J202" s="31">
        <f t="shared" si="31"/>
        <v>0</v>
      </c>
      <c r="K202" s="31">
        <f t="shared" si="31"/>
        <v>0</v>
      </c>
      <c r="L202" s="31">
        <f t="shared" si="31"/>
        <v>0</v>
      </c>
      <c r="M202" s="31">
        <f t="shared" si="31"/>
        <v>0</v>
      </c>
      <c r="N202" s="31">
        <f t="shared" si="31"/>
        <v>0</v>
      </c>
      <c r="O202" s="31">
        <f t="shared" si="31"/>
        <v>0</v>
      </c>
      <c r="P202" s="31">
        <f t="shared" si="31"/>
        <v>0</v>
      </c>
      <c r="Q202" s="31">
        <f t="shared" si="31"/>
        <v>0</v>
      </c>
      <c r="R202" s="31">
        <f t="shared" si="31"/>
        <v>0</v>
      </c>
      <c r="S202" s="31">
        <f t="shared" si="31"/>
        <v>0</v>
      </c>
      <c r="T202" s="31">
        <f t="shared" si="31"/>
        <v>0</v>
      </c>
      <c r="U202" s="31">
        <f t="shared" si="31"/>
        <v>0</v>
      </c>
      <c r="V202" s="31">
        <f t="shared" si="31"/>
        <v>0</v>
      </c>
      <c r="W202" s="31">
        <f t="shared" si="31"/>
        <v>0</v>
      </c>
      <c r="X202" s="66">
        <f t="shared" si="31"/>
        <v>67.348</v>
      </c>
      <c r="Y202" s="59">
        <f t="shared" si="30"/>
        <v>4.147044334975369</v>
      </c>
    </row>
    <row r="203" spans="1:25" ht="18.75" customHeight="1" outlineLevel="3" thickBot="1">
      <c r="A203" s="112" t="s">
        <v>139</v>
      </c>
      <c r="B203" s="19">
        <v>951</v>
      </c>
      <c r="C203" s="11" t="s">
        <v>10</v>
      </c>
      <c r="D203" s="11" t="s">
        <v>258</v>
      </c>
      <c r="E203" s="11" t="s">
        <v>5</v>
      </c>
      <c r="F203" s="11"/>
      <c r="G203" s="12">
        <f t="shared" si="29"/>
        <v>50</v>
      </c>
      <c r="H203" s="32">
        <f t="shared" si="31"/>
        <v>0</v>
      </c>
      <c r="I203" s="32">
        <f t="shared" si="31"/>
        <v>0</v>
      </c>
      <c r="J203" s="32">
        <f t="shared" si="31"/>
        <v>0</v>
      </c>
      <c r="K203" s="32">
        <f t="shared" si="31"/>
        <v>0</v>
      </c>
      <c r="L203" s="32">
        <f t="shared" si="31"/>
        <v>0</v>
      </c>
      <c r="M203" s="32">
        <f t="shared" si="31"/>
        <v>0</v>
      </c>
      <c r="N203" s="32">
        <f t="shared" si="31"/>
        <v>0</v>
      </c>
      <c r="O203" s="32">
        <f t="shared" si="31"/>
        <v>0</v>
      </c>
      <c r="P203" s="32">
        <f t="shared" si="31"/>
        <v>0</v>
      </c>
      <c r="Q203" s="32">
        <f t="shared" si="31"/>
        <v>0</v>
      </c>
      <c r="R203" s="32">
        <f t="shared" si="31"/>
        <v>0</v>
      </c>
      <c r="S203" s="32">
        <f t="shared" si="31"/>
        <v>0</v>
      </c>
      <c r="T203" s="32">
        <f t="shared" si="31"/>
        <v>0</v>
      </c>
      <c r="U203" s="32">
        <f t="shared" si="31"/>
        <v>0</v>
      </c>
      <c r="V203" s="32">
        <f t="shared" si="31"/>
        <v>0</v>
      </c>
      <c r="W203" s="32">
        <f t="shared" si="31"/>
        <v>0</v>
      </c>
      <c r="X203" s="67">
        <f t="shared" si="31"/>
        <v>67.348</v>
      </c>
      <c r="Y203" s="59">
        <f t="shared" si="30"/>
        <v>4.147044334975369</v>
      </c>
    </row>
    <row r="204" spans="1:25" ht="33.75" customHeight="1" outlineLevel="4" thickBot="1">
      <c r="A204" s="94" t="s">
        <v>156</v>
      </c>
      <c r="B204" s="90">
        <v>951</v>
      </c>
      <c r="C204" s="91" t="s">
        <v>10</v>
      </c>
      <c r="D204" s="91" t="s">
        <v>285</v>
      </c>
      <c r="E204" s="91" t="s">
        <v>5</v>
      </c>
      <c r="F204" s="91"/>
      <c r="G204" s="16">
        <f t="shared" si="29"/>
        <v>50</v>
      </c>
      <c r="H204" s="34">
        <f t="shared" si="31"/>
        <v>0</v>
      </c>
      <c r="I204" s="34">
        <f t="shared" si="31"/>
        <v>0</v>
      </c>
      <c r="J204" s="34">
        <f t="shared" si="31"/>
        <v>0</v>
      </c>
      <c r="K204" s="34">
        <f t="shared" si="31"/>
        <v>0</v>
      </c>
      <c r="L204" s="34">
        <f t="shared" si="31"/>
        <v>0</v>
      </c>
      <c r="M204" s="34">
        <f t="shared" si="31"/>
        <v>0</v>
      </c>
      <c r="N204" s="34">
        <f t="shared" si="31"/>
        <v>0</v>
      </c>
      <c r="O204" s="34">
        <f t="shared" si="31"/>
        <v>0</v>
      </c>
      <c r="P204" s="34">
        <f t="shared" si="31"/>
        <v>0</v>
      </c>
      <c r="Q204" s="34">
        <f t="shared" si="31"/>
        <v>0</v>
      </c>
      <c r="R204" s="34">
        <f t="shared" si="31"/>
        <v>0</v>
      </c>
      <c r="S204" s="34">
        <f t="shared" si="31"/>
        <v>0</v>
      </c>
      <c r="T204" s="34">
        <f t="shared" si="31"/>
        <v>0</v>
      </c>
      <c r="U204" s="34">
        <f t="shared" si="31"/>
        <v>0</v>
      </c>
      <c r="V204" s="34">
        <f t="shared" si="31"/>
        <v>0</v>
      </c>
      <c r="W204" s="34">
        <f t="shared" si="31"/>
        <v>0</v>
      </c>
      <c r="X204" s="68">
        <f t="shared" si="31"/>
        <v>67.348</v>
      </c>
      <c r="Y204" s="59">
        <f t="shared" si="30"/>
        <v>4.147044334975369</v>
      </c>
    </row>
    <row r="205" spans="1:25" ht="32.25" outlineLevel="5" thickBot="1">
      <c r="A205" s="5" t="s">
        <v>101</v>
      </c>
      <c r="B205" s="21">
        <v>951</v>
      </c>
      <c r="C205" s="6" t="s">
        <v>10</v>
      </c>
      <c r="D205" s="6" t="s">
        <v>285</v>
      </c>
      <c r="E205" s="6" t="s">
        <v>95</v>
      </c>
      <c r="F205" s="6"/>
      <c r="G205" s="7">
        <f t="shared" si="29"/>
        <v>50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67.348</v>
      </c>
      <c r="Y205" s="59">
        <f t="shared" si="30"/>
        <v>4.147044334975369</v>
      </c>
    </row>
    <row r="206" spans="1:25" ht="32.25" outlineLevel="5" thickBot="1">
      <c r="A206" s="88" t="s">
        <v>103</v>
      </c>
      <c r="B206" s="92">
        <v>951</v>
      </c>
      <c r="C206" s="93" t="s">
        <v>10</v>
      </c>
      <c r="D206" s="93" t="s">
        <v>285</v>
      </c>
      <c r="E206" s="93" t="s">
        <v>97</v>
      </c>
      <c r="F206" s="93"/>
      <c r="G206" s="98">
        <v>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19.5" outlineLevel="6" thickBot="1">
      <c r="A207" s="108" t="s">
        <v>50</v>
      </c>
      <c r="B207" s="18">
        <v>951</v>
      </c>
      <c r="C207" s="14" t="s">
        <v>49</v>
      </c>
      <c r="D207" s="14" t="s">
        <v>256</v>
      </c>
      <c r="E207" s="14" t="s">
        <v>5</v>
      </c>
      <c r="F207" s="14"/>
      <c r="G207" s="15">
        <f>G217+G237+G208</f>
        <v>27713.41076</v>
      </c>
      <c r="H207" s="29" t="e">
        <f aca="true" t="shared" si="32" ref="H207:X207">H208+H216</f>
        <v>#REF!</v>
      </c>
      <c r="I207" s="29" t="e">
        <f t="shared" si="32"/>
        <v>#REF!</v>
      </c>
      <c r="J207" s="29" t="e">
        <f t="shared" si="32"/>
        <v>#REF!</v>
      </c>
      <c r="K207" s="29" t="e">
        <f t="shared" si="32"/>
        <v>#REF!</v>
      </c>
      <c r="L207" s="29" t="e">
        <f t="shared" si="32"/>
        <v>#REF!</v>
      </c>
      <c r="M207" s="29" t="e">
        <f t="shared" si="32"/>
        <v>#REF!</v>
      </c>
      <c r="N207" s="29" t="e">
        <f t="shared" si="32"/>
        <v>#REF!</v>
      </c>
      <c r="O207" s="29" t="e">
        <f t="shared" si="32"/>
        <v>#REF!</v>
      </c>
      <c r="P207" s="29" t="e">
        <f t="shared" si="32"/>
        <v>#REF!</v>
      </c>
      <c r="Q207" s="29" t="e">
        <f t="shared" si="32"/>
        <v>#REF!</v>
      </c>
      <c r="R207" s="29" t="e">
        <f t="shared" si="32"/>
        <v>#REF!</v>
      </c>
      <c r="S207" s="29" t="e">
        <f t="shared" si="32"/>
        <v>#REF!</v>
      </c>
      <c r="T207" s="29" t="e">
        <f t="shared" si="32"/>
        <v>#REF!</v>
      </c>
      <c r="U207" s="29" t="e">
        <f t="shared" si="32"/>
        <v>#REF!</v>
      </c>
      <c r="V207" s="29" t="e">
        <f t="shared" si="32"/>
        <v>#REF!</v>
      </c>
      <c r="W207" s="29" t="e">
        <f t="shared" si="32"/>
        <v>#REF!</v>
      </c>
      <c r="X207" s="73" t="e">
        <f t="shared" si="32"/>
        <v>#REF!</v>
      </c>
      <c r="Y207" s="59" t="e">
        <f>X207/G201*100</f>
        <v>#REF!</v>
      </c>
    </row>
    <row r="208" spans="1:25" ht="16.5" outlineLevel="6" thickBot="1">
      <c r="A208" s="80" t="s">
        <v>221</v>
      </c>
      <c r="B208" s="19">
        <v>951</v>
      </c>
      <c r="C208" s="9" t="s">
        <v>223</v>
      </c>
      <c r="D208" s="9" t="s">
        <v>256</v>
      </c>
      <c r="E208" s="9" t="s">
        <v>5</v>
      </c>
      <c r="F208" s="9"/>
      <c r="G208" s="143">
        <f>G209</f>
        <v>1644.64</v>
      </c>
      <c r="H208" s="31">
        <f aca="true" t="shared" si="33" ref="H208:X209">H209</f>
        <v>0</v>
      </c>
      <c r="I208" s="31">
        <f t="shared" si="33"/>
        <v>0</v>
      </c>
      <c r="J208" s="31">
        <f t="shared" si="33"/>
        <v>0</v>
      </c>
      <c r="K208" s="31">
        <f t="shared" si="33"/>
        <v>0</v>
      </c>
      <c r="L208" s="31">
        <f t="shared" si="33"/>
        <v>0</v>
      </c>
      <c r="M208" s="31">
        <f t="shared" si="33"/>
        <v>0</v>
      </c>
      <c r="N208" s="31">
        <f t="shared" si="33"/>
        <v>0</v>
      </c>
      <c r="O208" s="31">
        <f t="shared" si="33"/>
        <v>0</v>
      </c>
      <c r="P208" s="31">
        <f t="shared" si="33"/>
        <v>0</v>
      </c>
      <c r="Q208" s="31">
        <f t="shared" si="33"/>
        <v>0</v>
      </c>
      <c r="R208" s="31">
        <f t="shared" si="33"/>
        <v>0</v>
      </c>
      <c r="S208" s="31">
        <f t="shared" si="33"/>
        <v>0</v>
      </c>
      <c r="T208" s="31">
        <f t="shared" si="33"/>
        <v>0</v>
      </c>
      <c r="U208" s="31">
        <f t="shared" si="33"/>
        <v>0</v>
      </c>
      <c r="V208" s="31">
        <f t="shared" si="33"/>
        <v>0</v>
      </c>
      <c r="W208" s="31">
        <f t="shared" si="33"/>
        <v>0</v>
      </c>
      <c r="X208" s="66">
        <f t="shared" si="33"/>
        <v>0</v>
      </c>
      <c r="Y208" s="59">
        <f>X208/G202*100</f>
        <v>0</v>
      </c>
    </row>
    <row r="209" spans="1:25" ht="32.25" outlineLevel="6" thickBot="1">
      <c r="A209" s="112" t="s">
        <v>138</v>
      </c>
      <c r="B209" s="19">
        <v>951</v>
      </c>
      <c r="C209" s="9" t="s">
        <v>223</v>
      </c>
      <c r="D209" s="9" t="s">
        <v>257</v>
      </c>
      <c r="E209" s="9" t="s">
        <v>5</v>
      </c>
      <c r="F209" s="9"/>
      <c r="G209" s="143">
        <f>G210</f>
        <v>1644.64</v>
      </c>
      <c r="H209" s="32">
        <f t="shared" si="33"/>
        <v>0</v>
      </c>
      <c r="I209" s="32">
        <f t="shared" si="33"/>
        <v>0</v>
      </c>
      <c r="J209" s="32">
        <f t="shared" si="33"/>
        <v>0</v>
      </c>
      <c r="K209" s="32">
        <f t="shared" si="33"/>
        <v>0</v>
      </c>
      <c r="L209" s="32">
        <f t="shared" si="33"/>
        <v>0</v>
      </c>
      <c r="M209" s="32">
        <f t="shared" si="33"/>
        <v>0</v>
      </c>
      <c r="N209" s="32">
        <f t="shared" si="33"/>
        <v>0</v>
      </c>
      <c r="O209" s="32">
        <f t="shared" si="33"/>
        <v>0</v>
      </c>
      <c r="P209" s="32">
        <f t="shared" si="33"/>
        <v>0</v>
      </c>
      <c r="Q209" s="32">
        <f t="shared" si="33"/>
        <v>0</v>
      </c>
      <c r="R209" s="32">
        <f t="shared" si="33"/>
        <v>0</v>
      </c>
      <c r="S209" s="32">
        <f t="shared" si="33"/>
        <v>0</v>
      </c>
      <c r="T209" s="32">
        <f t="shared" si="33"/>
        <v>0</v>
      </c>
      <c r="U209" s="32">
        <f t="shared" si="33"/>
        <v>0</v>
      </c>
      <c r="V209" s="32">
        <f t="shared" si="33"/>
        <v>0</v>
      </c>
      <c r="W209" s="32">
        <f t="shared" si="33"/>
        <v>0</v>
      </c>
      <c r="X209" s="67">
        <f t="shared" si="33"/>
        <v>0</v>
      </c>
      <c r="Y209" s="59">
        <f>X209/G203*100</f>
        <v>0</v>
      </c>
    </row>
    <row r="210" spans="1:25" ht="32.25" outlineLevel="6" thickBot="1">
      <c r="A210" s="112" t="s">
        <v>139</v>
      </c>
      <c r="B210" s="19">
        <v>951</v>
      </c>
      <c r="C210" s="9" t="s">
        <v>223</v>
      </c>
      <c r="D210" s="9" t="s">
        <v>258</v>
      </c>
      <c r="E210" s="9" t="s">
        <v>5</v>
      </c>
      <c r="F210" s="9"/>
      <c r="G210" s="143">
        <f>G214+G211</f>
        <v>1644.64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0</v>
      </c>
      <c r="Y210" s="59">
        <f>X210/G204*100</f>
        <v>0</v>
      </c>
    </row>
    <row r="211" spans="1:25" ht="48" outlineLevel="6" thickBot="1">
      <c r="A211" s="114" t="s">
        <v>391</v>
      </c>
      <c r="B211" s="90">
        <v>951</v>
      </c>
      <c r="C211" s="91" t="s">
        <v>223</v>
      </c>
      <c r="D211" s="91" t="s">
        <v>392</v>
      </c>
      <c r="E211" s="91" t="s">
        <v>5</v>
      </c>
      <c r="F211" s="91"/>
      <c r="G211" s="145">
        <f>G212</f>
        <v>1243.68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outlineLevel="6" thickBot="1">
      <c r="A212" s="5" t="s">
        <v>101</v>
      </c>
      <c r="B212" s="21">
        <v>951</v>
      </c>
      <c r="C212" s="6" t="s">
        <v>223</v>
      </c>
      <c r="D212" s="6" t="s">
        <v>392</v>
      </c>
      <c r="E212" s="6" t="s">
        <v>95</v>
      </c>
      <c r="F212" s="6"/>
      <c r="G212" s="149">
        <f>G213</f>
        <v>1243.68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</row>
    <row r="213" spans="1:25" ht="32.25" outlineLevel="6" thickBot="1">
      <c r="A213" s="88" t="s">
        <v>103</v>
      </c>
      <c r="B213" s="92">
        <v>951</v>
      </c>
      <c r="C213" s="93" t="s">
        <v>223</v>
      </c>
      <c r="D213" s="166" t="s">
        <v>392</v>
      </c>
      <c r="E213" s="166" t="s">
        <v>97</v>
      </c>
      <c r="F213" s="93"/>
      <c r="G213" s="144">
        <v>1243.68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48" outlineLevel="6" thickBot="1">
      <c r="A214" s="114" t="s">
        <v>222</v>
      </c>
      <c r="B214" s="90">
        <v>951</v>
      </c>
      <c r="C214" s="91" t="s">
        <v>223</v>
      </c>
      <c r="D214" s="91" t="s">
        <v>286</v>
      </c>
      <c r="E214" s="91" t="s">
        <v>5</v>
      </c>
      <c r="F214" s="91"/>
      <c r="G214" s="145">
        <f>G215</f>
        <v>400.96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32.25" outlineLevel="6" thickBot="1">
      <c r="A215" s="5" t="s">
        <v>101</v>
      </c>
      <c r="B215" s="21">
        <v>951</v>
      </c>
      <c r="C215" s="6" t="s">
        <v>223</v>
      </c>
      <c r="D215" s="6" t="s">
        <v>286</v>
      </c>
      <c r="E215" s="6" t="s">
        <v>95</v>
      </c>
      <c r="F215" s="6"/>
      <c r="G215" s="149">
        <f>G216</f>
        <v>400.96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32.25" outlineLevel="3" thickBot="1">
      <c r="A216" s="88" t="s">
        <v>103</v>
      </c>
      <c r="B216" s="92">
        <v>951</v>
      </c>
      <c r="C216" s="93" t="s">
        <v>223</v>
      </c>
      <c r="D216" s="93" t="s">
        <v>286</v>
      </c>
      <c r="E216" s="93" t="s">
        <v>97</v>
      </c>
      <c r="F216" s="93"/>
      <c r="G216" s="144">
        <v>400.96</v>
      </c>
      <c r="H216" s="31" t="e">
        <f>H223+H226+H245+#REF!</f>
        <v>#REF!</v>
      </c>
      <c r="I216" s="31" t="e">
        <f>I223+I226+I245+#REF!</f>
        <v>#REF!</v>
      </c>
      <c r="J216" s="31" t="e">
        <f>J223+J226+J245+#REF!</f>
        <v>#REF!</v>
      </c>
      <c r="K216" s="31" t="e">
        <f>K223+K226+K245+#REF!</f>
        <v>#REF!</v>
      </c>
      <c r="L216" s="31" t="e">
        <f>L223+L226+L245+#REF!</f>
        <v>#REF!</v>
      </c>
      <c r="M216" s="31" t="e">
        <f>M223+M226+M245+#REF!</f>
        <v>#REF!</v>
      </c>
      <c r="N216" s="31" t="e">
        <f>N223+N226+N245+#REF!</f>
        <v>#REF!</v>
      </c>
      <c r="O216" s="31" t="e">
        <f>O223+O226+O245+#REF!</f>
        <v>#REF!</v>
      </c>
      <c r="P216" s="31" t="e">
        <f>P223+P226+P245+#REF!</f>
        <v>#REF!</v>
      </c>
      <c r="Q216" s="31" t="e">
        <f>Q223+Q226+Q245+#REF!</f>
        <v>#REF!</v>
      </c>
      <c r="R216" s="31" t="e">
        <f>R223+R226+R245+#REF!</f>
        <v>#REF!</v>
      </c>
      <c r="S216" s="31" t="e">
        <f>S223+S226+S245+#REF!</f>
        <v>#REF!</v>
      </c>
      <c r="T216" s="31" t="e">
        <f>T223+T226+T245+#REF!</f>
        <v>#REF!</v>
      </c>
      <c r="U216" s="31" t="e">
        <f>U223+U226+U245+#REF!</f>
        <v>#REF!</v>
      </c>
      <c r="V216" s="31" t="e">
        <f>V223+V226+V245+#REF!</f>
        <v>#REF!</v>
      </c>
      <c r="W216" s="31" t="e">
        <f>W223+W226+W245+#REF!</f>
        <v>#REF!</v>
      </c>
      <c r="X216" s="66" t="e">
        <f>X223+X226+X245+#REF!</f>
        <v>#REF!</v>
      </c>
      <c r="Y216" s="59" t="e">
        <f>X216/G207*100</f>
        <v>#REF!</v>
      </c>
    </row>
    <row r="217" spans="1:25" ht="16.5" outlineLevel="3" thickBot="1">
      <c r="A217" s="112" t="s">
        <v>157</v>
      </c>
      <c r="B217" s="19">
        <v>951</v>
      </c>
      <c r="C217" s="9" t="s">
        <v>55</v>
      </c>
      <c r="D217" s="9" t="s">
        <v>256</v>
      </c>
      <c r="E217" s="9" t="s">
        <v>5</v>
      </c>
      <c r="F217" s="9"/>
      <c r="G217" s="10">
        <f>G218+G230</f>
        <v>25702.52776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67.5" customHeight="1" outlineLevel="3" thickBot="1">
      <c r="A218" s="8" t="s">
        <v>401</v>
      </c>
      <c r="B218" s="19">
        <v>951</v>
      </c>
      <c r="C218" s="11" t="s">
        <v>55</v>
      </c>
      <c r="D218" s="11" t="s">
        <v>287</v>
      </c>
      <c r="E218" s="11" t="s">
        <v>5</v>
      </c>
      <c r="F218" s="11"/>
      <c r="G218" s="12">
        <f>G219+G227+G222+G225</f>
        <v>22597.52776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63.75" outlineLevel="3" thickBot="1">
      <c r="A219" s="94" t="s">
        <v>158</v>
      </c>
      <c r="B219" s="90">
        <v>951</v>
      </c>
      <c r="C219" s="91" t="s">
        <v>55</v>
      </c>
      <c r="D219" s="91" t="s">
        <v>288</v>
      </c>
      <c r="E219" s="91" t="s">
        <v>5</v>
      </c>
      <c r="F219" s="91"/>
      <c r="G219" s="16">
        <f>G220</f>
        <v>3997.52776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6"/>
      <c r="Y219" s="59"/>
    </row>
    <row r="220" spans="1:25" ht="32.25" outlineLevel="3" thickBot="1">
      <c r="A220" s="5" t="s">
        <v>101</v>
      </c>
      <c r="B220" s="21">
        <v>951</v>
      </c>
      <c r="C220" s="6" t="s">
        <v>55</v>
      </c>
      <c r="D220" s="6" t="s">
        <v>288</v>
      </c>
      <c r="E220" s="6" t="s">
        <v>95</v>
      </c>
      <c r="F220" s="6"/>
      <c r="G220" s="7">
        <f>G221</f>
        <v>3997.52776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6"/>
      <c r="Y220" s="59"/>
    </row>
    <row r="221" spans="1:25" ht="32.25" outlineLevel="3" thickBot="1">
      <c r="A221" s="88" t="s">
        <v>103</v>
      </c>
      <c r="B221" s="92">
        <v>951</v>
      </c>
      <c r="C221" s="93" t="s">
        <v>55</v>
      </c>
      <c r="D221" s="93" t="s">
        <v>288</v>
      </c>
      <c r="E221" s="93" t="s">
        <v>97</v>
      </c>
      <c r="F221" s="93"/>
      <c r="G221" s="98">
        <v>3997.52776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6"/>
      <c r="Y221" s="59"/>
    </row>
    <row r="222" spans="1:25" ht="63.75" outlineLevel="3" thickBot="1">
      <c r="A222" s="94" t="s">
        <v>230</v>
      </c>
      <c r="B222" s="90">
        <v>951</v>
      </c>
      <c r="C222" s="91" t="s">
        <v>55</v>
      </c>
      <c r="D222" s="91" t="s">
        <v>289</v>
      </c>
      <c r="E222" s="91" t="s">
        <v>5</v>
      </c>
      <c r="F222" s="91"/>
      <c r="G222" s="145">
        <f>G223</f>
        <v>9103.56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66"/>
      <c r="Y222" s="59"/>
    </row>
    <row r="223" spans="1:25" ht="18.75" customHeight="1" outlineLevel="4" thickBot="1">
      <c r="A223" s="5" t="s">
        <v>101</v>
      </c>
      <c r="B223" s="21">
        <v>951</v>
      </c>
      <c r="C223" s="6" t="s">
        <v>55</v>
      </c>
      <c r="D223" s="6" t="s">
        <v>289</v>
      </c>
      <c r="E223" s="6" t="s">
        <v>95</v>
      </c>
      <c r="F223" s="6"/>
      <c r="G223" s="149">
        <f>G224</f>
        <v>9103.56</v>
      </c>
      <c r="H223" s="32">
        <f aca="true" t="shared" si="34" ref="H223:X223">H224</f>
        <v>0</v>
      </c>
      <c r="I223" s="32">
        <f t="shared" si="34"/>
        <v>0</v>
      </c>
      <c r="J223" s="32">
        <f t="shared" si="34"/>
        <v>0</v>
      </c>
      <c r="K223" s="32">
        <f t="shared" si="34"/>
        <v>0</v>
      </c>
      <c r="L223" s="32">
        <f t="shared" si="34"/>
        <v>0</v>
      </c>
      <c r="M223" s="32">
        <f t="shared" si="34"/>
        <v>0</v>
      </c>
      <c r="N223" s="32">
        <f t="shared" si="34"/>
        <v>0</v>
      </c>
      <c r="O223" s="32">
        <f t="shared" si="34"/>
        <v>0</v>
      </c>
      <c r="P223" s="32">
        <f t="shared" si="34"/>
        <v>0</v>
      </c>
      <c r="Q223" s="32">
        <f t="shared" si="34"/>
        <v>0</v>
      </c>
      <c r="R223" s="32">
        <f t="shared" si="34"/>
        <v>0</v>
      </c>
      <c r="S223" s="32">
        <f t="shared" si="34"/>
        <v>0</v>
      </c>
      <c r="T223" s="32">
        <f t="shared" si="34"/>
        <v>0</v>
      </c>
      <c r="U223" s="32">
        <f t="shared" si="34"/>
        <v>0</v>
      </c>
      <c r="V223" s="32">
        <f t="shared" si="34"/>
        <v>0</v>
      </c>
      <c r="W223" s="32">
        <f t="shared" si="34"/>
        <v>0</v>
      </c>
      <c r="X223" s="67">
        <f t="shared" si="34"/>
        <v>2675.999</v>
      </c>
      <c r="Y223" s="59">
        <f>X223/G217*100</f>
        <v>10.411423440477979</v>
      </c>
    </row>
    <row r="224" spans="1:25" ht="32.25" outlineLevel="5" thickBot="1">
      <c r="A224" s="88" t="s">
        <v>103</v>
      </c>
      <c r="B224" s="92">
        <v>951</v>
      </c>
      <c r="C224" s="93" t="s">
        <v>55</v>
      </c>
      <c r="D224" s="93" t="s">
        <v>289</v>
      </c>
      <c r="E224" s="93" t="s">
        <v>97</v>
      </c>
      <c r="F224" s="93"/>
      <c r="G224" s="98">
        <v>9103.56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2675.999</v>
      </c>
      <c r="Y224" s="59">
        <f>X224/G218*100</f>
        <v>11.841998949711655</v>
      </c>
    </row>
    <row r="225" spans="1:25" ht="63.75" outlineLevel="5" thickBot="1">
      <c r="A225" s="94" t="s">
        <v>231</v>
      </c>
      <c r="B225" s="90">
        <v>951</v>
      </c>
      <c r="C225" s="91" t="s">
        <v>55</v>
      </c>
      <c r="D225" s="91" t="s">
        <v>290</v>
      </c>
      <c r="E225" s="91" t="s">
        <v>5</v>
      </c>
      <c r="F225" s="91"/>
      <c r="G225" s="145">
        <f>G226</f>
        <v>4996.44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32.25" customHeight="1" outlineLevel="6" thickBot="1">
      <c r="A226" s="88" t="s">
        <v>121</v>
      </c>
      <c r="B226" s="92">
        <v>951</v>
      </c>
      <c r="C226" s="93" t="s">
        <v>55</v>
      </c>
      <c r="D226" s="93" t="s">
        <v>290</v>
      </c>
      <c r="E226" s="93" t="s">
        <v>120</v>
      </c>
      <c r="F226" s="93"/>
      <c r="G226" s="144">
        <v>4996.44</v>
      </c>
      <c r="H226" s="32">
        <f aca="true" t="shared" si="35" ref="H226:X226">H227</f>
        <v>0</v>
      </c>
      <c r="I226" s="32">
        <f t="shared" si="35"/>
        <v>0</v>
      </c>
      <c r="J226" s="32">
        <f t="shared" si="35"/>
        <v>0</v>
      </c>
      <c r="K226" s="32">
        <f t="shared" si="35"/>
        <v>0</v>
      </c>
      <c r="L226" s="32">
        <f t="shared" si="35"/>
        <v>0</v>
      </c>
      <c r="M226" s="32">
        <f t="shared" si="35"/>
        <v>0</v>
      </c>
      <c r="N226" s="32">
        <f t="shared" si="35"/>
        <v>0</v>
      </c>
      <c r="O226" s="32">
        <f t="shared" si="35"/>
        <v>0</v>
      </c>
      <c r="P226" s="32">
        <f t="shared" si="35"/>
        <v>0</v>
      </c>
      <c r="Q226" s="32">
        <f t="shared" si="35"/>
        <v>0</v>
      </c>
      <c r="R226" s="32">
        <f t="shared" si="35"/>
        <v>0</v>
      </c>
      <c r="S226" s="32">
        <f t="shared" si="35"/>
        <v>0</v>
      </c>
      <c r="T226" s="32">
        <f t="shared" si="35"/>
        <v>0</v>
      </c>
      <c r="U226" s="32">
        <f t="shared" si="35"/>
        <v>0</v>
      </c>
      <c r="V226" s="32">
        <f t="shared" si="35"/>
        <v>0</v>
      </c>
      <c r="W226" s="32">
        <f t="shared" si="35"/>
        <v>0</v>
      </c>
      <c r="X226" s="67">
        <f t="shared" si="35"/>
        <v>110.26701</v>
      </c>
      <c r="Y226" s="59">
        <f>X226/G220*100</f>
        <v>2.7583800944011454</v>
      </c>
    </row>
    <row r="227" spans="1:25" ht="32.25" outlineLevel="4" thickBot="1">
      <c r="A227" s="148" t="s">
        <v>215</v>
      </c>
      <c r="B227" s="90">
        <v>951</v>
      </c>
      <c r="C227" s="91" t="s">
        <v>55</v>
      </c>
      <c r="D227" s="91" t="s">
        <v>291</v>
      </c>
      <c r="E227" s="91" t="s">
        <v>5</v>
      </c>
      <c r="F227" s="91"/>
      <c r="G227" s="145">
        <f>G228</f>
        <v>4500</v>
      </c>
      <c r="H227" s="34">
        <f aca="true" t="shared" si="36" ref="H227:X227">H243</f>
        <v>0</v>
      </c>
      <c r="I227" s="34">
        <f t="shared" si="36"/>
        <v>0</v>
      </c>
      <c r="J227" s="34">
        <f t="shared" si="36"/>
        <v>0</v>
      </c>
      <c r="K227" s="34">
        <f t="shared" si="36"/>
        <v>0</v>
      </c>
      <c r="L227" s="34">
        <f t="shared" si="36"/>
        <v>0</v>
      </c>
      <c r="M227" s="34">
        <f t="shared" si="36"/>
        <v>0</v>
      </c>
      <c r="N227" s="34">
        <f t="shared" si="36"/>
        <v>0</v>
      </c>
      <c r="O227" s="34">
        <f t="shared" si="36"/>
        <v>0</v>
      </c>
      <c r="P227" s="34">
        <f t="shared" si="36"/>
        <v>0</v>
      </c>
      <c r="Q227" s="34">
        <f t="shared" si="36"/>
        <v>0</v>
      </c>
      <c r="R227" s="34">
        <f t="shared" si="36"/>
        <v>0</v>
      </c>
      <c r="S227" s="34">
        <f t="shared" si="36"/>
        <v>0</v>
      </c>
      <c r="T227" s="34">
        <f t="shared" si="36"/>
        <v>0</v>
      </c>
      <c r="U227" s="34">
        <f t="shared" si="36"/>
        <v>0</v>
      </c>
      <c r="V227" s="34">
        <f t="shared" si="36"/>
        <v>0</v>
      </c>
      <c r="W227" s="34">
        <f t="shared" si="36"/>
        <v>0</v>
      </c>
      <c r="X227" s="68">
        <f t="shared" si="36"/>
        <v>110.26701</v>
      </c>
      <c r="Y227" s="59">
        <f>X227/G221*100</f>
        <v>2.7583800944011454</v>
      </c>
    </row>
    <row r="228" spans="1:25" ht="32.25" outlineLevel="4" thickBot="1">
      <c r="A228" s="5" t="s">
        <v>101</v>
      </c>
      <c r="B228" s="21">
        <v>951</v>
      </c>
      <c r="C228" s="6" t="s">
        <v>55</v>
      </c>
      <c r="D228" s="6" t="s">
        <v>291</v>
      </c>
      <c r="E228" s="6" t="s">
        <v>95</v>
      </c>
      <c r="F228" s="6"/>
      <c r="G228" s="149">
        <f>G229</f>
        <v>4500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32.25" outlineLevel="4" thickBot="1">
      <c r="A229" s="88" t="s">
        <v>103</v>
      </c>
      <c r="B229" s="92">
        <v>951</v>
      </c>
      <c r="C229" s="93" t="s">
        <v>55</v>
      </c>
      <c r="D229" s="93" t="s">
        <v>291</v>
      </c>
      <c r="E229" s="93" t="s">
        <v>97</v>
      </c>
      <c r="F229" s="93"/>
      <c r="G229" s="144">
        <v>4500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48" outlineLevel="4" thickBot="1">
      <c r="A230" s="8" t="s">
        <v>402</v>
      </c>
      <c r="B230" s="19">
        <v>951</v>
      </c>
      <c r="C230" s="9" t="s">
        <v>55</v>
      </c>
      <c r="D230" s="9" t="s">
        <v>292</v>
      </c>
      <c r="E230" s="9" t="s">
        <v>5</v>
      </c>
      <c r="F230" s="9"/>
      <c r="G230" s="143">
        <f>G231+G234</f>
        <v>3105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94" t="s">
        <v>378</v>
      </c>
      <c r="B231" s="90">
        <v>951</v>
      </c>
      <c r="C231" s="91" t="s">
        <v>55</v>
      </c>
      <c r="D231" s="91" t="s">
        <v>298</v>
      </c>
      <c r="E231" s="91" t="s">
        <v>5</v>
      </c>
      <c r="F231" s="91"/>
      <c r="G231" s="145">
        <f>G232</f>
        <v>621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48" outlineLevel="4" thickBot="1">
      <c r="A232" s="5" t="s">
        <v>162</v>
      </c>
      <c r="B232" s="21">
        <v>951</v>
      </c>
      <c r="C232" s="6" t="s">
        <v>55</v>
      </c>
      <c r="D232" s="6" t="s">
        <v>298</v>
      </c>
      <c r="E232" s="6" t="s">
        <v>95</v>
      </c>
      <c r="F232" s="6"/>
      <c r="G232" s="149">
        <f>G233</f>
        <v>621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88" t="s">
        <v>101</v>
      </c>
      <c r="B233" s="92">
        <v>951</v>
      </c>
      <c r="C233" s="93" t="s">
        <v>55</v>
      </c>
      <c r="D233" s="93" t="s">
        <v>298</v>
      </c>
      <c r="E233" s="93" t="s">
        <v>97</v>
      </c>
      <c r="F233" s="93"/>
      <c r="G233" s="144">
        <v>621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95.25" outlineLevel="4" thickBot="1">
      <c r="A234" s="148" t="s">
        <v>214</v>
      </c>
      <c r="B234" s="90">
        <v>951</v>
      </c>
      <c r="C234" s="91" t="s">
        <v>55</v>
      </c>
      <c r="D234" s="91" t="s">
        <v>293</v>
      </c>
      <c r="E234" s="91" t="s">
        <v>5</v>
      </c>
      <c r="F234" s="91"/>
      <c r="G234" s="145">
        <f>G235</f>
        <v>2484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32.25" outlineLevel="4" thickBot="1">
      <c r="A235" s="5" t="s">
        <v>101</v>
      </c>
      <c r="B235" s="21">
        <v>951</v>
      </c>
      <c r="C235" s="6" t="s">
        <v>55</v>
      </c>
      <c r="D235" s="6" t="s">
        <v>293</v>
      </c>
      <c r="E235" s="6" t="s">
        <v>95</v>
      </c>
      <c r="F235" s="6"/>
      <c r="G235" s="149">
        <f>G236</f>
        <v>2484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32.25" outlineLevel="4" thickBot="1">
      <c r="A236" s="88" t="s">
        <v>103</v>
      </c>
      <c r="B236" s="92">
        <v>951</v>
      </c>
      <c r="C236" s="93" t="s">
        <v>55</v>
      </c>
      <c r="D236" s="93" t="s">
        <v>293</v>
      </c>
      <c r="E236" s="93" t="s">
        <v>97</v>
      </c>
      <c r="F236" s="93"/>
      <c r="G236" s="144">
        <v>2484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4" thickBot="1">
      <c r="A237" s="8" t="s">
        <v>32</v>
      </c>
      <c r="B237" s="19">
        <v>951</v>
      </c>
      <c r="C237" s="9" t="s">
        <v>11</v>
      </c>
      <c r="D237" s="9" t="s">
        <v>256</v>
      </c>
      <c r="E237" s="9" t="s">
        <v>5</v>
      </c>
      <c r="F237" s="9"/>
      <c r="G237" s="143">
        <f>G238+G243</f>
        <v>366.243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82"/>
      <c r="Y237" s="59"/>
    </row>
    <row r="238" spans="1:25" ht="32.25" outlineLevel="4" thickBot="1">
      <c r="A238" s="112" t="s">
        <v>138</v>
      </c>
      <c r="B238" s="19">
        <v>951</v>
      </c>
      <c r="C238" s="9" t="s">
        <v>11</v>
      </c>
      <c r="D238" s="9" t="s">
        <v>257</v>
      </c>
      <c r="E238" s="9" t="s">
        <v>5</v>
      </c>
      <c r="F238" s="9"/>
      <c r="G238" s="143">
        <f>G239</f>
        <v>230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82"/>
      <c r="Y238" s="59"/>
    </row>
    <row r="239" spans="1:25" ht="32.25" outlineLevel="4" thickBot="1">
      <c r="A239" s="112" t="s">
        <v>139</v>
      </c>
      <c r="B239" s="19">
        <v>951</v>
      </c>
      <c r="C239" s="9" t="s">
        <v>11</v>
      </c>
      <c r="D239" s="9" t="s">
        <v>257</v>
      </c>
      <c r="E239" s="9" t="s">
        <v>5</v>
      </c>
      <c r="F239" s="9"/>
      <c r="G239" s="143">
        <f>G240</f>
        <v>230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82"/>
      <c r="Y239" s="59"/>
    </row>
    <row r="240" spans="1:25" ht="48" outlineLevel="4" thickBot="1">
      <c r="A240" s="114" t="s">
        <v>159</v>
      </c>
      <c r="B240" s="90">
        <v>951</v>
      </c>
      <c r="C240" s="107" t="s">
        <v>11</v>
      </c>
      <c r="D240" s="107" t="s">
        <v>294</v>
      </c>
      <c r="E240" s="107" t="s">
        <v>5</v>
      </c>
      <c r="F240" s="107"/>
      <c r="G240" s="151">
        <f>G241</f>
        <v>230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82"/>
      <c r="Y240" s="59"/>
    </row>
    <row r="241" spans="1:25" ht="32.25" outlineLevel="4" thickBot="1">
      <c r="A241" s="5" t="s">
        <v>101</v>
      </c>
      <c r="B241" s="21">
        <v>951</v>
      </c>
      <c r="C241" s="6" t="s">
        <v>11</v>
      </c>
      <c r="D241" s="6" t="s">
        <v>294</v>
      </c>
      <c r="E241" s="6" t="s">
        <v>95</v>
      </c>
      <c r="F241" s="6"/>
      <c r="G241" s="149">
        <f>G242</f>
        <v>230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82"/>
      <c r="Y241" s="59"/>
    </row>
    <row r="242" spans="1:25" ht="32.25" outlineLevel="4" thickBot="1">
      <c r="A242" s="88" t="s">
        <v>103</v>
      </c>
      <c r="B242" s="92">
        <v>951</v>
      </c>
      <c r="C242" s="93" t="s">
        <v>11</v>
      </c>
      <c r="D242" s="93" t="s">
        <v>294</v>
      </c>
      <c r="E242" s="93" t="s">
        <v>97</v>
      </c>
      <c r="F242" s="93"/>
      <c r="G242" s="144">
        <v>230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82"/>
      <c r="Y242" s="59"/>
    </row>
    <row r="243" spans="1:25" ht="16.5" outlineLevel="5" thickBot="1">
      <c r="A243" s="13" t="s">
        <v>149</v>
      </c>
      <c r="B243" s="19">
        <v>951</v>
      </c>
      <c r="C243" s="9" t="s">
        <v>11</v>
      </c>
      <c r="D243" s="9" t="s">
        <v>256</v>
      </c>
      <c r="E243" s="9" t="s">
        <v>5</v>
      </c>
      <c r="F243" s="9"/>
      <c r="G243" s="143">
        <f>G244+G250</f>
        <v>136.243</v>
      </c>
      <c r="H243" s="2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44"/>
      <c r="X243" s="65">
        <v>110.26701</v>
      </c>
      <c r="Y243" s="59">
        <f>X243/G237*100</f>
        <v>30.107608882627108</v>
      </c>
    </row>
    <row r="244" spans="1:25" ht="48" outlineLevel="5" thickBot="1">
      <c r="A244" s="94" t="s">
        <v>403</v>
      </c>
      <c r="B244" s="90">
        <v>951</v>
      </c>
      <c r="C244" s="91" t="s">
        <v>11</v>
      </c>
      <c r="D244" s="91" t="s">
        <v>295</v>
      </c>
      <c r="E244" s="91" t="s">
        <v>5</v>
      </c>
      <c r="F244" s="91"/>
      <c r="G244" s="145">
        <f>G245+G248+G249</f>
        <v>136.243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/>
      <c r="Y244" s="59"/>
    </row>
    <row r="245" spans="1:25" ht="48" outlineLevel="5" thickBot="1">
      <c r="A245" s="5" t="s">
        <v>160</v>
      </c>
      <c r="B245" s="21">
        <v>951</v>
      </c>
      <c r="C245" s="6" t="s">
        <v>11</v>
      </c>
      <c r="D245" s="6" t="s">
        <v>296</v>
      </c>
      <c r="E245" s="6" t="s">
        <v>5</v>
      </c>
      <c r="F245" s="6"/>
      <c r="G245" s="149">
        <f>G246</f>
        <v>50</v>
      </c>
      <c r="H245" s="31">
        <f aca="true" t="shared" si="37" ref="H245:X245">H246</f>
        <v>0</v>
      </c>
      <c r="I245" s="31">
        <f t="shared" si="37"/>
        <v>0</v>
      </c>
      <c r="J245" s="31">
        <f t="shared" si="37"/>
        <v>0</v>
      </c>
      <c r="K245" s="31">
        <f t="shared" si="37"/>
        <v>0</v>
      </c>
      <c r="L245" s="31">
        <f t="shared" si="37"/>
        <v>0</v>
      </c>
      <c r="M245" s="31">
        <f t="shared" si="37"/>
        <v>0</v>
      </c>
      <c r="N245" s="31">
        <f t="shared" si="37"/>
        <v>0</v>
      </c>
      <c r="O245" s="31">
        <f t="shared" si="37"/>
        <v>0</v>
      </c>
      <c r="P245" s="31">
        <f t="shared" si="37"/>
        <v>0</v>
      </c>
      <c r="Q245" s="31">
        <f t="shared" si="37"/>
        <v>0</v>
      </c>
      <c r="R245" s="31">
        <f t="shared" si="37"/>
        <v>0</v>
      </c>
      <c r="S245" s="31">
        <f t="shared" si="37"/>
        <v>0</v>
      </c>
      <c r="T245" s="31">
        <f t="shared" si="37"/>
        <v>0</v>
      </c>
      <c r="U245" s="31">
        <f t="shared" si="37"/>
        <v>0</v>
      </c>
      <c r="V245" s="31">
        <f t="shared" si="37"/>
        <v>0</v>
      </c>
      <c r="W245" s="31">
        <f t="shared" si="37"/>
        <v>0</v>
      </c>
      <c r="X245" s="66">
        <f t="shared" si="37"/>
        <v>2639.87191</v>
      </c>
      <c r="Y245" s="59">
        <f>X245/G239*100</f>
        <v>1147.7703956521739</v>
      </c>
    </row>
    <row r="246" spans="1:25" ht="32.25" outlineLevel="5" thickBot="1">
      <c r="A246" s="88" t="s">
        <v>101</v>
      </c>
      <c r="B246" s="92">
        <v>951</v>
      </c>
      <c r="C246" s="93" t="s">
        <v>11</v>
      </c>
      <c r="D246" s="93" t="s">
        <v>296</v>
      </c>
      <c r="E246" s="93" t="s">
        <v>95</v>
      </c>
      <c r="F246" s="93"/>
      <c r="G246" s="144">
        <f>G247</f>
        <v>50</v>
      </c>
      <c r="H246" s="2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4"/>
      <c r="X246" s="65">
        <v>2639.87191</v>
      </c>
      <c r="Y246" s="59">
        <f>X246/G240*100</f>
        <v>1147.7703956521739</v>
      </c>
    </row>
    <row r="247" spans="1:25" ht="32.25" outlineLevel="5" thickBot="1">
      <c r="A247" s="88" t="s">
        <v>103</v>
      </c>
      <c r="B247" s="92">
        <v>951</v>
      </c>
      <c r="C247" s="93" t="s">
        <v>11</v>
      </c>
      <c r="D247" s="93" t="s">
        <v>296</v>
      </c>
      <c r="E247" s="93" t="s">
        <v>97</v>
      </c>
      <c r="F247" s="93"/>
      <c r="G247" s="144">
        <v>50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32.25" outlineLevel="5" thickBot="1">
      <c r="A248" s="5" t="s">
        <v>161</v>
      </c>
      <c r="B248" s="21">
        <v>951</v>
      </c>
      <c r="C248" s="6" t="s">
        <v>11</v>
      </c>
      <c r="D248" s="6" t="s">
        <v>297</v>
      </c>
      <c r="E248" s="6" t="s">
        <v>119</v>
      </c>
      <c r="F248" s="6"/>
      <c r="G248" s="149">
        <v>50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216</v>
      </c>
      <c r="B249" s="21">
        <v>951</v>
      </c>
      <c r="C249" s="6" t="s">
        <v>11</v>
      </c>
      <c r="D249" s="6" t="s">
        <v>379</v>
      </c>
      <c r="E249" s="6" t="s">
        <v>119</v>
      </c>
      <c r="F249" s="6"/>
      <c r="G249" s="149">
        <v>36.243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48" outlineLevel="5" thickBot="1">
      <c r="A250" s="94" t="s">
        <v>402</v>
      </c>
      <c r="B250" s="90">
        <v>951</v>
      </c>
      <c r="C250" s="91" t="s">
        <v>11</v>
      </c>
      <c r="D250" s="91" t="s">
        <v>292</v>
      </c>
      <c r="E250" s="91" t="s">
        <v>5</v>
      </c>
      <c r="F250" s="91"/>
      <c r="G250" s="16">
        <f>G251</f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48" outlineLevel="5" thickBot="1">
      <c r="A251" s="5" t="s">
        <v>162</v>
      </c>
      <c r="B251" s="21">
        <v>951</v>
      </c>
      <c r="C251" s="6" t="s">
        <v>11</v>
      </c>
      <c r="D251" s="6" t="s">
        <v>298</v>
      </c>
      <c r="E251" s="6" t="s">
        <v>5</v>
      </c>
      <c r="F251" s="6"/>
      <c r="G251" s="7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8" t="s">
        <v>101</v>
      </c>
      <c r="B252" s="92">
        <v>951</v>
      </c>
      <c r="C252" s="93" t="s">
        <v>11</v>
      </c>
      <c r="D252" s="93" t="s">
        <v>298</v>
      </c>
      <c r="E252" s="93" t="s">
        <v>95</v>
      </c>
      <c r="F252" s="93"/>
      <c r="G252" s="98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6" thickBot="1">
      <c r="A253" s="88" t="s">
        <v>103</v>
      </c>
      <c r="B253" s="92">
        <v>951</v>
      </c>
      <c r="C253" s="93" t="s">
        <v>11</v>
      </c>
      <c r="D253" s="93" t="s">
        <v>298</v>
      </c>
      <c r="E253" s="93" t="s">
        <v>97</v>
      </c>
      <c r="F253" s="93"/>
      <c r="G253" s="98">
        <v>0</v>
      </c>
      <c r="H253" s="29" t="e">
        <f>#REF!+H254</f>
        <v>#REF!</v>
      </c>
      <c r="I253" s="29" t="e">
        <f>#REF!+I254</f>
        <v>#REF!</v>
      </c>
      <c r="J253" s="29" t="e">
        <f>#REF!+J254</f>
        <v>#REF!</v>
      </c>
      <c r="K253" s="29" t="e">
        <f>#REF!+K254</f>
        <v>#REF!</v>
      </c>
      <c r="L253" s="29" t="e">
        <f>#REF!+L254</f>
        <v>#REF!</v>
      </c>
      <c r="M253" s="29" t="e">
        <f>#REF!+M254</f>
        <v>#REF!</v>
      </c>
      <c r="N253" s="29" t="e">
        <f>#REF!+N254</f>
        <v>#REF!</v>
      </c>
      <c r="O253" s="29" t="e">
        <f>#REF!+O254</f>
        <v>#REF!</v>
      </c>
      <c r="P253" s="29" t="e">
        <f>#REF!+P254</f>
        <v>#REF!</v>
      </c>
      <c r="Q253" s="29" t="e">
        <f>#REF!+Q254</f>
        <v>#REF!</v>
      </c>
      <c r="R253" s="29" t="e">
        <f>#REF!+R254</f>
        <v>#REF!</v>
      </c>
      <c r="S253" s="29" t="e">
        <f>#REF!+S254</f>
        <v>#REF!</v>
      </c>
      <c r="T253" s="29" t="e">
        <f>#REF!+T254</f>
        <v>#REF!</v>
      </c>
      <c r="U253" s="29" t="e">
        <f>#REF!+U254</f>
        <v>#REF!</v>
      </c>
      <c r="V253" s="29" t="e">
        <f>#REF!+V254</f>
        <v>#REF!</v>
      </c>
      <c r="W253" s="29" t="e">
        <f>#REF!+W254</f>
        <v>#REF!</v>
      </c>
      <c r="X253" s="73" t="e">
        <f>#REF!+X254</f>
        <v>#REF!</v>
      </c>
      <c r="Y253" s="59" t="e">
        <f>X253/G247*100</f>
        <v>#REF!</v>
      </c>
    </row>
    <row r="254" spans="1:25" ht="16.5" outlineLevel="3" thickBot="1">
      <c r="A254" s="108" t="s">
        <v>56</v>
      </c>
      <c r="B254" s="18">
        <v>951</v>
      </c>
      <c r="C254" s="39" t="s">
        <v>48</v>
      </c>
      <c r="D254" s="39" t="s">
        <v>256</v>
      </c>
      <c r="E254" s="39" t="s">
        <v>5</v>
      </c>
      <c r="F254" s="39"/>
      <c r="G254" s="162">
        <f>G270+G255+G261</f>
        <v>7541.98222</v>
      </c>
      <c r="H254" s="31">
        <f aca="true" t="shared" si="38" ref="H254:X254">H256+H293</f>
        <v>0</v>
      </c>
      <c r="I254" s="31">
        <f t="shared" si="38"/>
        <v>0</v>
      </c>
      <c r="J254" s="31">
        <f t="shared" si="38"/>
        <v>0</v>
      </c>
      <c r="K254" s="31">
        <f t="shared" si="38"/>
        <v>0</v>
      </c>
      <c r="L254" s="31">
        <f t="shared" si="38"/>
        <v>0</v>
      </c>
      <c r="M254" s="31">
        <f t="shared" si="38"/>
        <v>0</v>
      </c>
      <c r="N254" s="31">
        <f t="shared" si="38"/>
        <v>0</v>
      </c>
      <c r="O254" s="31">
        <f t="shared" si="38"/>
        <v>0</v>
      </c>
      <c r="P254" s="31">
        <f t="shared" si="38"/>
        <v>0</v>
      </c>
      <c r="Q254" s="31">
        <f t="shared" si="38"/>
        <v>0</v>
      </c>
      <c r="R254" s="31">
        <f t="shared" si="38"/>
        <v>0</v>
      </c>
      <c r="S254" s="31">
        <f t="shared" si="38"/>
        <v>0</v>
      </c>
      <c r="T254" s="31">
        <f t="shared" si="38"/>
        <v>0</v>
      </c>
      <c r="U254" s="31">
        <f t="shared" si="38"/>
        <v>0</v>
      </c>
      <c r="V254" s="31">
        <f t="shared" si="38"/>
        <v>0</v>
      </c>
      <c r="W254" s="31">
        <f t="shared" si="38"/>
        <v>0</v>
      </c>
      <c r="X254" s="66">
        <f t="shared" si="38"/>
        <v>5468.4002</v>
      </c>
      <c r="Y254" s="59">
        <f>X254/G248*100</f>
        <v>10936.8004</v>
      </c>
    </row>
    <row r="255" spans="1:25" ht="16.5" outlineLevel="3" thickBot="1">
      <c r="A255" s="80" t="s">
        <v>226</v>
      </c>
      <c r="B255" s="19">
        <v>951</v>
      </c>
      <c r="C255" s="9" t="s">
        <v>228</v>
      </c>
      <c r="D255" s="9" t="s">
        <v>256</v>
      </c>
      <c r="E255" s="9" t="s">
        <v>5</v>
      </c>
      <c r="F255" s="9"/>
      <c r="G255" s="143">
        <f>G256</f>
        <v>1667.42325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66"/>
      <c r="Y255" s="59"/>
    </row>
    <row r="256" spans="1:25" ht="35.25" customHeight="1" outlineLevel="3" thickBot="1">
      <c r="A256" s="112" t="s">
        <v>138</v>
      </c>
      <c r="B256" s="19">
        <v>951</v>
      </c>
      <c r="C256" s="9" t="s">
        <v>228</v>
      </c>
      <c r="D256" s="9" t="s">
        <v>257</v>
      </c>
      <c r="E256" s="9" t="s">
        <v>5</v>
      </c>
      <c r="F256" s="9"/>
      <c r="G256" s="143">
        <f>G257</f>
        <v>1667.42325</v>
      </c>
      <c r="H256" s="32">
        <f aca="true" t="shared" si="39" ref="H256:X256">H257</f>
        <v>0</v>
      </c>
      <c r="I256" s="32">
        <f t="shared" si="39"/>
        <v>0</v>
      </c>
      <c r="J256" s="32">
        <f t="shared" si="39"/>
        <v>0</v>
      </c>
      <c r="K256" s="32">
        <f t="shared" si="39"/>
        <v>0</v>
      </c>
      <c r="L256" s="32">
        <f t="shared" si="39"/>
        <v>0</v>
      </c>
      <c r="M256" s="32">
        <f t="shared" si="39"/>
        <v>0</v>
      </c>
      <c r="N256" s="32">
        <f t="shared" si="39"/>
        <v>0</v>
      </c>
      <c r="O256" s="32">
        <f t="shared" si="39"/>
        <v>0</v>
      </c>
      <c r="P256" s="32">
        <f t="shared" si="39"/>
        <v>0</v>
      </c>
      <c r="Q256" s="32">
        <f t="shared" si="39"/>
        <v>0</v>
      </c>
      <c r="R256" s="32">
        <f t="shared" si="39"/>
        <v>0</v>
      </c>
      <c r="S256" s="32">
        <f t="shared" si="39"/>
        <v>0</v>
      </c>
      <c r="T256" s="32">
        <f t="shared" si="39"/>
        <v>0</v>
      </c>
      <c r="U256" s="32">
        <f t="shared" si="39"/>
        <v>0</v>
      </c>
      <c r="V256" s="32">
        <f t="shared" si="39"/>
        <v>0</v>
      </c>
      <c r="W256" s="32">
        <f t="shared" si="39"/>
        <v>0</v>
      </c>
      <c r="X256" s="67">
        <f t="shared" si="39"/>
        <v>468.4002</v>
      </c>
      <c r="Y256" s="59" t="e">
        <f>X256/G250*100</f>
        <v>#DIV/0!</v>
      </c>
    </row>
    <row r="257" spans="1:25" ht="32.25" outlineLevel="5" thickBot="1">
      <c r="A257" s="112" t="s">
        <v>139</v>
      </c>
      <c r="B257" s="19">
        <v>951</v>
      </c>
      <c r="C257" s="9" t="s">
        <v>228</v>
      </c>
      <c r="D257" s="9" t="s">
        <v>258</v>
      </c>
      <c r="E257" s="9" t="s">
        <v>5</v>
      </c>
      <c r="F257" s="9"/>
      <c r="G257" s="143">
        <f>G258</f>
        <v>1667.42325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>
        <v>468.4002</v>
      </c>
      <c r="Y257" s="59" t="e">
        <f>X257/G251*100</f>
        <v>#DIV/0!</v>
      </c>
    </row>
    <row r="258" spans="1:25" ht="16.5" outlineLevel="5" thickBot="1">
      <c r="A258" s="150" t="s">
        <v>227</v>
      </c>
      <c r="B258" s="90">
        <v>951</v>
      </c>
      <c r="C258" s="91" t="s">
        <v>228</v>
      </c>
      <c r="D258" s="91" t="s">
        <v>299</v>
      </c>
      <c r="E258" s="91" t="s">
        <v>5</v>
      </c>
      <c r="F258" s="91"/>
      <c r="G258" s="145">
        <f>G259</f>
        <v>1667.42325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5" t="s">
        <v>101</v>
      </c>
      <c r="B259" s="21">
        <v>951</v>
      </c>
      <c r="C259" s="6" t="s">
        <v>228</v>
      </c>
      <c r="D259" s="6" t="s">
        <v>299</v>
      </c>
      <c r="E259" s="6" t="s">
        <v>95</v>
      </c>
      <c r="F259" s="6"/>
      <c r="G259" s="149">
        <f>G260</f>
        <v>1667.42325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8" t="s">
        <v>103</v>
      </c>
      <c r="B260" s="92">
        <v>951</v>
      </c>
      <c r="C260" s="93" t="s">
        <v>228</v>
      </c>
      <c r="D260" s="93" t="s">
        <v>299</v>
      </c>
      <c r="E260" s="93" t="s">
        <v>97</v>
      </c>
      <c r="F260" s="93"/>
      <c r="G260" s="144">
        <v>1667.42325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16.5" outlineLevel="5" thickBot="1">
      <c r="A261" s="80" t="s">
        <v>240</v>
      </c>
      <c r="B261" s="19">
        <v>951</v>
      </c>
      <c r="C261" s="9" t="s">
        <v>242</v>
      </c>
      <c r="D261" s="9" t="s">
        <v>256</v>
      </c>
      <c r="E261" s="9" t="s">
        <v>5</v>
      </c>
      <c r="F261" s="93"/>
      <c r="G261" s="143">
        <f>G262</f>
        <v>5824.20897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13" t="s">
        <v>163</v>
      </c>
      <c r="B262" s="19">
        <v>951</v>
      </c>
      <c r="C262" s="9" t="s">
        <v>242</v>
      </c>
      <c r="D262" s="9" t="s">
        <v>256</v>
      </c>
      <c r="E262" s="9" t="s">
        <v>5</v>
      </c>
      <c r="F262" s="93"/>
      <c r="G262" s="143">
        <f>G263</f>
        <v>5824.20897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94" t="s">
        <v>404</v>
      </c>
      <c r="B263" s="90">
        <v>951</v>
      </c>
      <c r="C263" s="91" t="s">
        <v>242</v>
      </c>
      <c r="D263" s="91" t="s">
        <v>300</v>
      </c>
      <c r="E263" s="91" t="s">
        <v>5</v>
      </c>
      <c r="F263" s="91"/>
      <c r="G263" s="145">
        <f>G267+G264</f>
        <v>5824.20897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5" t="s">
        <v>224</v>
      </c>
      <c r="B264" s="21">
        <v>951</v>
      </c>
      <c r="C264" s="6" t="s">
        <v>242</v>
      </c>
      <c r="D264" s="6" t="s">
        <v>301</v>
      </c>
      <c r="E264" s="6" t="s">
        <v>5</v>
      </c>
      <c r="F264" s="6"/>
      <c r="G264" s="149">
        <f>G265</f>
        <v>4552.33653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88" t="s">
        <v>101</v>
      </c>
      <c r="B265" s="92">
        <v>951</v>
      </c>
      <c r="C265" s="93" t="s">
        <v>242</v>
      </c>
      <c r="D265" s="93" t="s">
        <v>301</v>
      </c>
      <c r="E265" s="93" t="s">
        <v>95</v>
      </c>
      <c r="F265" s="93"/>
      <c r="G265" s="144">
        <f>G266</f>
        <v>4552.33653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8" t="s">
        <v>103</v>
      </c>
      <c r="B266" s="92">
        <v>951</v>
      </c>
      <c r="C266" s="93" t="s">
        <v>242</v>
      </c>
      <c r="D266" s="93" t="s">
        <v>301</v>
      </c>
      <c r="E266" s="93" t="s">
        <v>97</v>
      </c>
      <c r="F266" s="93"/>
      <c r="G266" s="144">
        <v>4552.33653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48" outlineLevel="5" thickBot="1">
      <c r="A267" s="5" t="s">
        <v>241</v>
      </c>
      <c r="B267" s="21">
        <v>951</v>
      </c>
      <c r="C267" s="6" t="s">
        <v>242</v>
      </c>
      <c r="D267" s="6" t="s">
        <v>302</v>
      </c>
      <c r="E267" s="6" t="s">
        <v>5</v>
      </c>
      <c r="F267" s="6"/>
      <c r="G267" s="149">
        <f>G268</f>
        <v>1271.87244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8" t="s">
        <v>101</v>
      </c>
      <c r="B268" s="92">
        <v>951</v>
      </c>
      <c r="C268" s="93" t="s">
        <v>242</v>
      </c>
      <c r="D268" s="93" t="s">
        <v>302</v>
      </c>
      <c r="E268" s="93" t="s">
        <v>95</v>
      </c>
      <c r="F268" s="93"/>
      <c r="G268" s="144">
        <f>G269</f>
        <v>1271.87244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8" t="s">
        <v>103</v>
      </c>
      <c r="B269" s="92">
        <v>951</v>
      </c>
      <c r="C269" s="93" t="s">
        <v>242</v>
      </c>
      <c r="D269" s="93" t="s">
        <v>302</v>
      </c>
      <c r="E269" s="93" t="s">
        <v>97</v>
      </c>
      <c r="F269" s="93"/>
      <c r="G269" s="144">
        <v>1271.87244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" t="s">
        <v>33</v>
      </c>
      <c r="B270" s="19">
        <v>951</v>
      </c>
      <c r="C270" s="9" t="s">
        <v>12</v>
      </c>
      <c r="D270" s="9" t="s">
        <v>256</v>
      </c>
      <c r="E270" s="9" t="s">
        <v>5</v>
      </c>
      <c r="F270" s="9"/>
      <c r="G270" s="143">
        <f>G282+G271</f>
        <v>50.35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112" t="s">
        <v>138</v>
      </c>
      <c r="B271" s="19">
        <v>951</v>
      </c>
      <c r="C271" s="9" t="s">
        <v>12</v>
      </c>
      <c r="D271" s="9" t="s">
        <v>257</v>
      </c>
      <c r="E271" s="9" t="s">
        <v>5</v>
      </c>
      <c r="F271" s="9"/>
      <c r="G271" s="10">
        <f>G272</f>
        <v>50.35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112" t="s">
        <v>139</v>
      </c>
      <c r="B272" s="19">
        <v>951</v>
      </c>
      <c r="C272" s="9" t="s">
        <v>12</v>
      </c>
      <c r="D272" s="9" t="s">
        <v>258</v>
      </c>
      <c r="E272" s="9" t="s">
        <v>5</v>
      </c>
      <c r="F272" s="9"/>
      <c r="G272" s="10">
        <f>G273+G279</f>
        <v>50.35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5" thickBot="1">
      <c r="A273" s="114" t="s">
        <v>203</v>
      </c>
      <c r="B273" s="90">
        <v>951</v>
      </c>
      <c r="C273" s="91" t="s">
        <v>12</v>
      </c>
      <c r="D273" s="91" t="s">
        <v>303</v>
      </c>
      <c r="E273" s="91" t="s">
        <v>5</v>
      </c>
      <c r="F273" s="91"/>
      <c r="G273" s="16">
        <f>G274+G277</f>
        <v>0.35000000000000003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5" t="s">
        <v>94</v>
      </c>
      <c r="B274" s="21">
        <v>951</v>
      </c>
      <c r="C274" s="6" t="s">
        <v>12</v>
      </c>
      <c r="D274" s="6" t="s">
        <v>303</v>
      </c>
      <c r="E274" s="6" t="s">
        <v>91</v>
      </c>
      <c r="F274" s="6"/>
      <c r="G274" s="7">
        <f>G275+G276</f>
        <v>0.30000000000000004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8" t="s">
        <v>253</v>
      </c>
      <c r="B275" s="92">
        <v>951</v>
      </c>
      <c r="C275" s="93" t="s">
        <v>12</v>
      </c>
      <c r="D275" s="93" t="s">
        <v>303</v>
      </c>
      <c r="E275" s="93" t="s">
        <v>92</v>
      </c>
      <c r="F275" s="93"/>
      <c r="G275" s="98">
        <v>0.23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48" outlineLevel="5" thickBot="1">
      <c r="A276" s="88" t="s">
        <v>248</v>
      </c>
      <c r="B276" s="92">
        <v>951</v>
      </c>
      <c r="C276" s="93" t="s">
        <v>12</v>
      </c>
      <c r="D276" s="93" t="s">
        <v>303</v>
      </c>
      <c r="E276" s="93" t="s">
        <v>249</v>
      </c>
      <c r="F276" s="93"/>
      <c r="G276" s="98">
        <v>0.07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5" t="s">
        <v>101</v>
      </c>
      <c r="B277" s="21">
        <v>951</v>
      </c>
      <c r="C277" s="6" t="s">
        <v>12</v>
      </c>
      <c r="D277" s="6" t="s">
        <v>303</v>
      </c>
      <c r="E277" s="6" t="s">
        <v>95</v>
      </c>
      <c r="F277" s="6"/>
      <c r="G277" s="7">
        <f>G278</f>
        <v>0.05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88" t="s">
        <v>103</v>
      </c>
      <c r="B278" s="92">
        <v>951</v>
      </c>
      <c r="C278" s="93" t="s">
        <v>12</v>
      </c>
      <c r="D278" s="93" t="s">
        <v>303</v>
      </c>
      <c r="E278" s="93" t="s">
        <v>97</v>
      </c>
      <c r="F278" s="93"/>
      <c r="G278" s="98">
        <v>0.05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94" t="s">
        <v>229</v>
      </c>
      <c r="B279" s="90">
        <v>951</v>
      </c>
      <c r="C279" s="91" t="s">
        <v>12</v>
      </c>
      <c r="D279" s="91" t="s">
        <v>304</v>
      </c>
      <c r="E279" s="91" t="s">
        <v>5</v>
      </c>
      <c r="F279" s="91"/>
      <c r="G279" s="16">
        <f>G280</f>
        <v>50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5" t="s">
        <v>101</v>
      </c>
      <c r="B280" s="21">
        <v>951</v>
      </c>
      <c r="C280" s="6" t="s">
        <v>12</v>
      </c>
      <c r="D280" s="6" t="s">
        <v>304</v>
      </c>
      <c r="E280" s="6" t="s">
        <v>95</v>
      </c>
      <c r="F280" s="6"/>
      <c r="G280" s="7">
        <f>G281</f>
        <v>50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88" t="s">
        <v>103</v>
      </c>
      <c r="B281" s="92">
        <v>951</v>
      </c>
      <c r="C281" s="93" t="s">
        <v>12</v>
      </c>
      <c r="D281" s="93" t="s">
        <v>304</v>
      </c>
      <c r="E281" s="93" t="s">
        <v>97</v>
      </c>
      <c r="F281" s="93"/>
      <c r="G281" s="98">
        <v>50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6.5" outlineLevel="5" thickBot="1">
      <c r="A282" s="13" t="s">
        <v>163</v>
      </c>
      <c r="B282" s="19">
        <v>951</v>
      </c>
      <c r="C282" s="11" t="s">
        <v>12</v>
      </c>
      <c r="D282" s="11" t="s">
        <v>256</v>
      </c>
      <c r="E282" s="11" t="s">
        <v>5</v>
      </c>
      <c r="F282" s="11"/>
      <c r="G282" s="146">
        <f>G283</f>
        <v>0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48" outlineLevel="5" thickBot="1">
      <c r="A283" s="8" t="s">
        <v>404</v>
      </c>
      <c r="B283" s="19">
        <v>951</v>
      </c>
      <c r="C283" s="9" t="s">
        <v>12</v>
      </c>
      <c r="D283" s="9" t="s">
        <v>300</v>
      </c>
      <c r="E283" s="9" t="s">
        <v>5</v>
      </c>
      <c r="F283" s="9"/>
      <c r="G283" s="143">
        <f>G284</f>
        <v>0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48" outlineLevel="5" thickBot="1">
      <c r="A284" s="94" t="s">
        <v>224</v>
      </c>
      <c r="B284" s="90">
        <v>951</v>
      </c>
      <c r="C284" s="91" t="s">
        <v>12</v>
      </c>
      <c r="D284" s="91" t="s">
        <v>305</v>
      </c>
      <c r="E284" s="91" t="s">
        <v>5</v>
      </c>
      <c r="F284" s="91"/>
      <c r="G284" s="145">
        <f>G285</f>
        <v>0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5" t="s">
        <v>101</v>
      </c>
      <c r="B285" s="21">
        <v>951</v>
      </c>
      <c r="C285" s="6" t="s">
        <v>12</v>
      </c>
      <c r="D285" s="6" t="s">
        <v>305</v>
      </c>
      <c r="E285" s="6" t="s">
        <v>95</v>
      </c>
      <c r="F285" s="6"/>
      <c r="G285" s="149">
        <f>G286</f>
        <v>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32.25" outlineLevel="5" thickBot="1">
      <c r="A286" s="88" t="s">
        <v>103</v>
      </c>
      <c r="B286" s="92">
        <v>951</v>
      </c>
      <c r="C286" s="93" t="s">
        <v>12</v>
      </c>
      <c r="D286" s="93" t="s">
        <v>305</v>
      </c>
      <c r="E286" s="93" t="s">
        <v>97</v>
      </c>
      <c r="F286" s="93"/>
      <c r="G286" s="144">
        <v>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9.5" outlineLevel="5" thickBot="1">
      <c r="A287" s="108" t="s">
        <v>47</v>
      </c>
      <c r="B287" s="18">
        <v>951</v>
      </c>
      <c r="C287" s="14" t="s">
        <v>46</v>
      </c>
      <c r="D287" s="14" t="s">
        <v>256</v>
      </c>
      <c r="E287" s="14" t="s">
        <v>5</v>
      </c>
      <c r="F287" s="14"/>
      <c r="G287" s="142">
        <f>G288+G304+G309</f>
        <v>13919.85664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16.5" outlineLevel="5" thickBot="1">
      <c r="A288" s="124" t="s">
        <v>39</v>
      </c>
      <c r="B288" s="18">
        <v>951</v>
      </c>
      <c r="C288" s="39" t="s">
        <v>19</v>
      </c>
      <c r="D288" s="39" t="s">
        <v>256</v>
      </c>
      <c r="E288" s="39" t="s">
        <v>5</v>
      </c>
      <c r="F288" s="39"/>
      <c r="G288" s="162">
        <f>G289+G293</f>
        <v>12426.48544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32.25" outlineLevel="5" thickBot="1">
      <c r="A289" s="112" t="s">
        <v>138</v>
      </c>
      <c r="B289" s="19">
        <v>951</v>
      </c>
      <c r="C289" s="9" t="s">
        <v>19</v>
      </c>
      <c r="D289" s="9" t="s">
        <v>257</v>
      </c>
      <c r="E289" s="9" t="s">
        <v>5</v>
      </c>
      <c r="F289" s="9"/>
      <c r="G289" s="143">
        <f>G290</f>
        <v>43.23244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112" t="s">
        <v>139</v>
      </c>
      <c r="B290" s="19">
        <v>951</v>
      </c>
      <c r="C290" s="9" t="s">
        <v>19</v>
      </c>
      <c r="D290" s="9" t="s">
        <v>258</v>
      </c>
      <c r="E290" s="9" t="s">
        <v>5</v>
      </c>
      <c r="F290" s="9"/>
      <c r="G290" s="143">
        <f>G291</f>
        <v>43.23244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19.5" outlineLevel="5" thickBot="1">
      <c r="A291" s="94" t="s">
        <v>144</v>
      </c>
      <c r="B291" s="132">
        <v>951</v>
      </c>
      <c r="C291" s="91" t="s">
        <v>19</v>
      </c>
      <c r="D291" s="91" t="s">
        <v>344</v>
      </c>
      <c r="E291" s="91" t="s">
        <v>5</v>
      </c>
      <c r="F291" s="95"/>
      <c r="G291" s="145">
        <f>G292</f>
        <v>43.23244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9.5" outlineLevel="5" thickBot="1">
      <c r="A292" s="5" t="s">
        <v>112</v>
      </c>
      <c r="B292" s="21">
        <v>951</v>
      </c>
      <c r="C292" s="6" t="s">
        <v>19</v>
      </c>
      <c r="D292" s="6" t="s">
        <v>344</v>
      </c>
      <c r="E292" s="6" t="s">
        <v>89</v>
      </c>
      <c r="F292" s="78"/>
      <c r="G292" s="149">
        <v>43.23244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4" thickBot="1">
      <c r="A293" s="80" t="s">
        <v>405</v>
      </c>
      <c r="B293" s="19">
        <v>951</v>
      </c>
      <c r="C293" s="9" t="s">
        <v>19</v>
      </c>
      <c r="D293" s="9" t="s">
        <v>306</v>
      </c>
      <c r="E293" s="9" t="s">
        <v>5</v>
      </c>
      <c r="F293" s="9"/>
      <c r="G293" s="143">
        <f>G294</f>
        <v>12383.253</v>
      </c>
      <c r="H293" s="32">
        <f aca="true" t="shared" si="40" ref="H293:X293">H294+H296</f>
        <v>0</v>
      </c>
      <c r="I293" s="32">
        <f t="shared" si="40"/>
        <v>0</v>
      </c>
      <c r="J293" s="32">
        <f t="shared" si="40"/>
        <v>0</v>
      </c>
      <c r="K293" s="32">
        <f t="shared" si="40"/>
        <v>0</v>
      </c>
      <c r="L293" s="32">
        <f t="shared" si="40"/>
        <v>0</v>
      </c>
      <c r="M293" s="32">
        <f t="shared" si="40"/>
        <v>0</v>
      </c>
      <c r="N293" s="32">
        <f t="shared" si="40"/>
        <v>0</v>
      </c>
      <c r="O293" s="32">
        <f t="shared" si="40"/>
        <v>0</v>
      </c>
      <c r="P293" s="32">
        <f t="shared" si="40"/>
        <v>0</v>
      </c>
      <c r="Q293" s="32">
        <f t="shared" si="40"/>
        <v>0</v>
      </c>
      <c r="R293" s="32">
        <f t="shared" si="40"/>
        <v>0</v>
      </c>
      <c r="S293" s="32">
        <f t="shared" si="40"/>
        <v>0</v>
      </c>
      <c r="T293" s="32">
        <f t="shared" si="40"/>
        <v>0</v>
      </c>
      <c r="U293" s="32">
        <f t="shared" si="40"/>
        <v>0</v>
      </c>
      <c r="V293" s="32">
        <f t="shared" si="40"/>
        <v>0</v>
      </c>
      <c r="W293" s="32">
        <f t="shared" si="40"/>
        <v>0</v>
      </c>
      <c r="X293" s="32">
        <f t="shared" si="40"/>
        <v>5000</v>
      </c>
      <c r="Y293" s="59" t="e">
        <f>X293/G283*100</f>
        <v>#DIV/0!</v>
      </c>
    </row>
    <row r="294" spans="1:25" ht="54.75" customHeight="1" outlineLevel="5" thickBot="1">
      <c r="A294" s="125" t="s">
        <v>164</v>
      </c>
      <c r="B294" s="132">
        <v>951</v>
      </c>
      <c r="C294" s="91" t="s">
        <v>19</v>
      </c>
      <c r="D294" s="91" t="s">
        <v>307</v>
      </c>
      <c r="E294" s="91" t="s">
        <v>5</v>
      </c>
      <c r="F294" s="95"/>
      <c r="G294" s="145">
        <f>G295+G298+G301</f>
        <v>12383.253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0</v>
      </c>
      <c r="Y294" s="59" t="e">
        <f>X294/G284*100</f>
        <v>#DIV/0!</v>
      </c>
    </row>
    <row r="295" spans="1:25" ht="36" customHeight="1" outlineLevel="5" thickBot="1">
      <c r="A295" s="5" t="s">
        <v>123</v>
      </c>
      <c r="B295" s="21">
        <v>951</v>
      </c>
      <c r="C295" s="6" t="s">
        <v>19</v>
      </c>
      <c r="D295" s="6" t="s">
        <v>307</v>
      </c>
      <c r="E295" s="6" t="s">
        <v>5</v>
      </c>
      <c r="F295" s="78"/>
      <c r="G295" s="149">
        <f>G296+G297</f>
        <v>12233.253</v>
      </c>
      <c r="H295" s="2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4"/>
      <c r="X295" s="65"/>
      <c r="Y295" s="59"/>
    </row>
    <row r="296" spans="1:25" ht="48" outlineLevel="5" thickBot="1">
      <c r="A296" s="96" t="s">
        <v>213</v>
      </c>
      <c r="B296" s="134">
        <v>951</v>
      </c>
      <c r="C296" s="93" t="s">
        <v>19</v>
      </c>
      <c r="D296" s="93" t="s">
        <v>307</v>
      </c>
      <c r="E296" s="93" t="s">
        <v>89</v>
      </c>
      <c r="F296" s="97"/>
      <c r="G296" s="144">
        <v>12000</v>
      </c>
      <c r="H296" s="2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4"/>
      <c r="X296" s="65">
        <v>5000</v>
      </c>
      <c r="Y296" s="59" t="e">
        <f>X296/G286*100</f>
        <v>#DIV/0!</v>
      </c>
    </row>
    <row r="297" spans="1:25" ht="19.5" outlineLevel="5" thickBot="1">
      <c r="A297" s="96" t="s">
        <v>87</v>
      </c>
      <c r="B297" s="134">
        <v>951</v>
      </c>
      <c r="C297" s="93" t="s">
        <v>19</v>
      </c>
      <c r="D297" s="93" t="s">
        <v>365</v>
      </c>
      <c r="E297" s="93" t="s">
        <v>88</v>
      </c>
      <c r="F297" s="97"/>
      <c r="G297" s="144">
        <v>233.253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</row>
    <row r="298" spans="1:25" ht="32.25" outlineLevel="5" thickBot="1">
      <c r="A298" s="5" t="s">
        <v>386</v>
      </c>
      <c r="B298" s="21">
        <v>951</v>
      </c>
      <c r="C298" s="6" t="s">
        <v>19</v>
      </c>
      <c r="D298" s="6" t="s">
        <v>393</v>
      </c>
      <c r="E298" s="6" t="s">
        <v>5</v>
      </c>
      <c r="F298" s="6"/>
      <c r="G298" s="7">
        <f>G299</f>
        <v>100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16.5" outlineLevel="5" thickBot="1">
      <c r="A299" s="88" t="s">
        <v>123</v>
      </c>
      <c r="B299" s="92">
        <v>951</v>
      </c>
      <c r="C299" s="93" t="s">
        <v>19</v>
      </c>
      <c r="D299" s="93" t="s">
        <v>393</v>
      </c>
      <c r="E299" s="93" t="s">
        <v>122</v>
      </c>
      <c r="F299" s="93"/>
      <c r="G299" s="98">
        <f>G300</f>
        <v>100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</row>
    <row r="300" spans="1:25" ht="16.5" outlineLevel="5" thickBot="1">
      <c r="A300" s="96" t="s">
        <v>87</v>
      </c>
      <c r="B300" s="92">
        <v>951</v>
      </c>
      <c r="C300" s="93" t="s">
        <v>19</v>
      </c>
      <c r="D300" s="93" t="s">
        <v>393</v>
      </c>
      <c r="E300" s="93" t="s">
        <v>88</v>
      </c>
      <c r="F300" s="93"/>
      <c r="G300" s="98">
        <v>100</v>
      </c>
      <c r="H300" s="55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75"/>
      <c r="Y300" s="59"/>
    </row>
    <row r="301" spans="1:25" ht="32.25" outlineLevel="5" thickBot="1">
      <c r="A301" s="5" t="s">
        <v>389</v>
      </c>
      <c r="B301" s="21">
        <v>951</v>
      </c>
      <c r="C301" s="6" t="s">
        <v>19</v>
      </c>
      <c r="D301" s="6" t="s">
        <v>394</v>
      </c>
      <c r="E301" s="6" t="s">
        <v>5</v>
      </c>
      <c r="F301" s="6"/>
      <c r="G301" s="7">
        <f>G302</f>
        <v>50</v>
      </c>
      <c r="H301" s="55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75"/>
      <c r="Y301" s="59"/>
    </row>
    <row r="302" spans="1:25" ht="16.5" outlineLevel="5" thickBot="1">
      <c r="A302" s="88" t="s">
        <v>123</v>
      </c>
      <c r="B302" s="92">
        <v>951</v>
      </c>
      <c r="C302" s="93" t="s">
        <v>19</v>
      </c>
      <c r="D302" s="93" t="s">
        <v>394</v>
      </c>
      <c r="E302" s="93" t="s">
        <v>122</v>
      </c>
      <c r="F302" s="93"/>
      <c r="G302" s="98">
        <f>G303</f>
        <v>50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75"/>
      <c r="Y302" s="59"/>
    </row>
    <row r="303" spans="1:25" ht="48" outlineLevel="5" thickBot="1">
      <c r="A303" s="99" t="s">
        <v>213</v>
      </c>
      <c r="B303" s="92">
        <v>951</v>
      </c>
      <c r="C303" s="93" t="s">
        <v>19</v>
      </c>
      <c r="D303" s="93" t="s">
        <v>394</v>
      </c>
      <c r="E303" s="93" t="s">
        <v>89</v>
      </c>
      <c r="F303" s="93"/>
      <c r="G303" s="98">
        <v>50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75"/>
      <c r="Y303" s="59"/>
    </row>
    <row r="304" spans="1:25" ht="32.25" outlineLevel="5" thickBot="1">
      <c r="A304" s="124" t="s">
        <v>58</v>
      </c>
      <c r="B304" s="18">
        <v>951</v>
      </c>
      <c r="C304" s="39" t="s">
        <v>57</v>
      </c>
      <c r="D304" s="39" t="s">
        <v>256</v>
      </c>
      <c r="E304" s="39" t="s">
        <v>5</v>
      </c>
      <c r="F304" s="39"/>
      <c r="G304" s="119">
        <f>G305</f>
        <v>30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75"/>
      <c r="Y304" s="59"/>
    </row>
    <row r="305" spans="1:25" ht="32.25" outlineLevel="6" thickBot="1">
      <c r="A305" s="8" t="s">
        <v>407</v>
      </c>
      <c r="B305" s="19">
        <v>951</v>
      </c>
      <c r="C305" s="9" t="s">
        <v>57</v>
      </c>
      <c r="D305" s="9" t="s">
        <v>308</v>
      </c>
      <c r="E305" s="9" t="s">
        <v>5</v>
      </c>
      <c r="F305" s="9"/>
      <c r="G305" s="10">
        <f>G306</f>
        <v>30</v>
      </c>
      <c r="H305" s="29">
        <f aca="true" t="shared" si="41" ref="H305:X305">H313+H318</f>
        <v>0</v>
      </c>
      <c r="I305" s="29">
        <f t="shared" si="41"/>
        <v>0</v>
      </c>
      <c r="J305" s="29">
        <f t="shared" si="41"/>
        <v>0</v>
      </c>
      <c r="K305" s="29">
        <f t="shared" si="41"/>
        <v>0</v>
      </c>
      <c r="L305" s="29">
        <f t="shared" si="41"/>
        <v>0</v>
      </c>
      <c r="M305" s="29">
        <f t="shared" si="41"/>
        <v>0</v>
      </c>
      <c r="N305" s="29">
        <f t="shared" si="41"/>
        <v>0</v>
      </c>
      <c r="O305" s="29">
        <f t="shared" si="41"/>
        <v>0</v>
      </c>
      <c r="P305" s="29">
        <f t="shared" si="41"/>
        <v>0</v>
      </c>
      <c r="Q305" s="29">
        <f t="shared" si="41"/>
        <v>0</v>
      </c>
      <c r="R305" s="29">
        <f t="shared" si="41"/>
        <v>0</v>
      </c>
      <c r="S305" s="29">
        <f t="shared" si="41"/>
        <v>0</v>
      </c>
      <c r="T305" s="29">
        <f t="shared" si="41"/>
        <v>0</v>
      </c>
      <c r="U305" s="29">
        <f t="shared" si="41"/>
        <v>0</v>
      </c>
      <c r="V305" s="29">
        <f t="shared" si="41"/>
        <v>0</v>
      </c>
      <c r="W305" s="29">
        <f t="shared" si="41"/>
        <v>0</v>
      </c>
      <c r="X305" s="73">
        <f t="shared" si="41"/>
        <v>1409.01825</v>
      </c>
      <c r="Y305" s="59">
        <f>X305/G293*100</f>
        <v>11.378417690408167</v>
      </c>
    </row>
    <row r="306" spans="1:25" ht="48" outlineLevel="6" thickBot="1">
      <c r="A306" s="114" t="s">
        <v>165</v>
      </c>
      <c r="B306" s="90">
        <v>951</v>
      </c>
      <c r="C306" s="91" t="s">
        <v>57</v>
      </c>
      <c r="D306" s="91" t="s">
        <v>309</v>
      </c>
      <c r="E306" s="91" t="s">
        <v>5</v>
      </c>
      <c r="F306" s="91"/>
      <c r="G306" s="16">
        <f>G307</f>
        <v>30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3"/>
      <c r="Y306" s="59"/>
    </row>
    <row r="307" spans="1:25" ht="32.25" outlineLevel="6" thickBot="1">
      <c r="A307" s="5" t="s">
        <v>101</v>
      </c>
      <c r="B307" s="21">
        <v>951</v>
      </c>
      <c r="C307" s="6" t="s">
        <v>57</v>
      </c>
      <c r="D307" s="6" t="s">
        <v>309</v>
      </c>
      <c r="E307" s="6" t="s">
        <v>95</v>
      </c>
      <c r="F307" s="6"/>
      <c r="G307" s="7">
        <f>G308</f>
        <v>30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3"/>
      <c r="Y307" s="59"/>
    </row>
    <row r="308" spans="1:25" ht="32.25" outlineLevel="6" thickBot="1">
      <c r="A308" s="88" t="s">
        <v>103</v>
      </c>
      <c r="B308" s="92">
        <v>951</v>
      </c>
      <c r="C308" s="93" t="s">
        <v>57</v>
      </c>
      <c r="D308" s="93" t="s">
        <v>309</v>
      </c>
      <c r="E308" s="93" t="s">
        <v>97</v>
      </c>
      <c r="F308" s="93"/>
      <c r="G308" s="98">
        <v>30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3"/>
      <c r="Y308" s="59"/>
    </row>
    <row r="309" spans="1:25" ht="19.5" outlineLevel="6" thickBot="1">
      <c r="A309" s="124" t="s">
        <v>34</v>
      </c>
      <c r="B309" s="18">
        <v>951</v>
      </c>
      <c r="C309" s="39" t="s">
        <v>13</v>
      </c>
      <c r="D309" s="39" t="s">
        <v>256</v>
      </c>
      <c r="E309" s="39" t="s">
        <v>5</v>
      </c>
      <c r="F309" s="39"/>
      <c r="G309" s="162">
        <f>G310</f>
        <v>1463.3711999999998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3"/>
      <c r="Y309" s="59"/>
    </row>
    <row r="310" spans="1:25" ht="32.25" outlineLevel="6" thickBot="1">
      <c r="A310" s="112" t="s">
        <v>138</v>
      </c>
      <c r="B310" s="19">
        <v>951</v>
      </c>
      <c r="C310" s="9" t="s">
        <v>13</v>
      </c>
      <c r="D310" s="9" t="s">
        <v>257</v>
      </c>
      <c r="E310" s="9" t="s">
        <v>5</v>
      </c>
      <c r="F310" s="9"/>
      <c r="G310" s="143">
        <f>G311</f>
        <v>1463.3711999999998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3"/>
      <c r="Y310" s="59"/>
    </row>
    <row r="311" spans="1:25" ht="32.25" outlineLevel="6" thickBot="1">
      <c r="A311" s="112" t="s">
        <v>139</v>
      </c>
      <c r="B311" s="19">
        <v>951</v>
      </c>
      <c r="C311" s="11" t="s">
        <v>13</v>
      </c>
      <c r="D311" s="11" t="s">
        <v>258</v>
      </c>
      <c r="E311" s="11" t="s">
        <v>5</v>
      </c>
      <c r="F311" s="11"/>
      <c r="G311" s="146">
        <f>G312</f>
        <v>1463.3711999999998</v>
      </c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3"/>
      <c r="Y311" s="59"/>
    </row>
    <row r="312" spans="1:25" ht="48" outlineLevel="6" thickBot="1">
      <c r="A312" s="113" t="s">
        <v>211</v>
      </c>
      <c r="B312" s="130">
        <v>951</v>
      </c>
      <c r="C312" s="91" t="s">
        <v>13</v>
      </c>
      <c r="D312" s="91" t="s">
        <v>260</v>
      </c>
      <c r="E312" s="91" t="s">
        <v>5</v>
      </c>
      <c r="F312" s="91"/>
      <c r="G312" s="145">
        <f>G313+G317</f>
        <v>1463.3711999999998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3"/>
      <c r="Y312" s="59"/>
    </row>
    <row r="313" spans="1:25" ht="32.25" outlineLevel="6" thickBot="1">
      <c r="A313" s="5" t="s">
        <v>94</v>
      </c>
      <c r="B313" s="21">
        <v>951</v>
      </c>
      <c r="C313" s="6" t="s">
        <v>13</v>
      </c>
      <c r="D313" s="6" t="s">
        <v>260</v>
      </c>
      <c r="E313" s="6" t="s">
        <v>91</v>
      </c>
      <c r="F313" s="6"/>
      <c r="G313" s="149">
        <f>G314+G315+G316</f>
        <v>1463.3711999999998</v>
      </c>
      <c r="H313" s="10">
        <f aca="true" t="shared" si="42" ref="H313:X314">H314</f>
        <v>0</v>
      </c>
      <c r="I313" s="10">
        <f t="shared" si="42"/>
        <v>0</v>
      </c>
      <c r="J313" s="10">
        <f t="shared" si="42"/>
        <v>0</v>
      </c>
      <c r="K313" s="10">
        <f t="shared" si="42"/>
        <v>0</v>
      </c>
      <c r="L313" s="10">
        <f t="shared" si="42"/>
        <v>0</v>
      </c>
      <c r="M313" s="10">
        <f t="shared" si="42"/>
        <v>0</v>
      </c>
      <c r="N313" s="10">
        <f t="shared" si="42"/>
        <v>0</v>
      </c>
      <c r="O313" s="10">
        <f t="shared" si="42"/>
        <v>0</v>
      </c>
      <c r="P313" s="10">
        <f t="shared" si="42"/>
        <v>0</v>
      </c>
      <c r="Q313" s="10">
        <f t="shared" si="42"/>
        <v>0</v>
      </c>
      <c r="R313" s="10">
        <f t="shared" si="42"/>
        <v>0</v>
      </c>
      <c r="S313" s="10">
        <f t="shared" si="42"/>
        <v>0</v>
      </c>
      <c r="T313" s="10">
        <f t="shared" si="42"/>
        <v>0</v>
      </c>
      <c r="U313" s="10">
        <f t="shared" si="42"/>
        <v>0</v>
      </c>
      <c r="V313" s="10">
        <f t="shared" si="42"/>
        <v>0</v>
      </c>
      <c r="W313" s="10">
        <f t="shared" si="42"/>
        <v>0</v>
      </c>
      <c r="X313" s="66">
        <f t="shared" si="42"/>
        <v>0</v>
      </c>
      <c r="Y313" s="59">
        <f>X313/G307*100</f>
        <v>0</v>
      </c>
    </row>
    <row r="314" spans="1:25" ht="32.25" outlineLevel="6" thickBot="1">
      <c r="A314" s="88" t="s">
        <v>253</v>
      </c>
      <c r="B314" s="92">
        <v>951</v>
      </c>
      <c r="C314" s="93" t="s">
        <v>13</v>
      </c>
      <c r="D314" s="93" t="s">
        <v>260</v>
      </c>
      <c r="E314" s="93" t="s">
        <v>92</v>
      </c>
      <c r="F314" s="93"/>
      <c r="G314" s="144">
        <v>1116.26</v>
      </c>
      <c r="H314" s="12">
        <f t="shared" si="42"/>
        <v>0</v>
      </c>
      <c r="I314" s="12">
        <f t="shared" si="42"/>
        <v>0</v>
      </c>
      <c r="J314" s="12">
        <f t="shared" si="42"/>
        <v>0</v>
      </c>
      <c r="K314" s="12">
        <f t="shared" si="42"/>
        <v>0</v>
      </c>
      <c r="L314" s="12">
        <f t="shared" si="42"/>
        <v>0</v>
      </c>
      <c r="M314" s="12">
        <f t="shared" si="42"/>
        <v>0</v>
      </c>
      <c r="N314" s="12">
        <f t="shared" si="42"/>
        <v>0</v>
      </c>
      <c r="O314" s="12">
        <f t="shared" si="42"/>
        <v>0</v>
      </c>
      <c r="P314" s="12">
        <f t="shared" si="42"/>
        <v>0</v>
      </c>
      <c r="Q314" s="12">
        <f t="shared" si="42"/>
        <v>0</v>
      </c>
      <c r="R314" s="12">
        <f t="shared" si="42"/>
        <v>0</v>
      </c>
      <c r="S314" s="12">
        <f t="shared" si="42"/>
        <v>0</v>
      </c>
      <c r="T314" s="12">
        <f t="shared" si="42"/>
        <v>0</v>
      </c>
      <c r="U314" s="12">
        <f t="shared" si="42"/>
        <v>0</v>
      </c>
      <c r="V314" s="12">
        <f t="shared" si="42"/>
        <v>0</v>
      </c>
      <c r="W314" s="12">
        <f t="shared" si="42"/>
        <v>0</v>
      </c>
      <c r="X314" s="67">
        <f t="shared" si="42"/>
        <v>0</v>
      </c>
      <c r="Y314" s="59">
        <f>X314/G308*100</f>
        <v>0</v>
      </c>
    </row>
    <row r="315" spans="1:25" ht="48" outlineLevel="6" thickBot="1">
      <c r="A315" s="88" t="s">
        <v>255</v>
      </c>
      <c r="B315" s="92">
        <v>951</v>
      </c>
      <c r="C315" s="93" t="s">
        <v>13</v>
      </c>
      <c r="D315" s="93" t="s">
        <v>260</v>
      </c>
      <c r="E315" s="93" t="s">
        <v>93</v>
      </c>
      <c r="F315" s="93"/>
      <c r="G315" s="144">
        <v>7.5212</v>
      </c>
      <c r="H315" s="24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42"/>
      <c r="X315" s="65">
        <v>0</v>
      </c>
      <c r="Y315" s="59">
        <f>X315/G309*100</f>
        <v>0</v>
      </c>
    </row>
    <row r="316" spans="1:25" ht="48" outlineLevel="6" thickBot="1">
      <c r="A316" s="88" t="s">
        <v>248</v>
      </c>
      <c r="B316" s="92">
        <v>951</v>
      </c>
      <c r="C316" s="93" t="s">
        <v>13</v>
      </c>
      <c r="D316" s="93" t="s">
        <v>260</v>
      </c>
      <c r="E316" s="93" t="s">
        <v>249</v>
      </c>
      <c r="F316" s="93"/>
      <c r="G316" s="144">
        <v>339.59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5" t="s">
        <v>101</v>
      </c>
      <c r="B317" s="21">
        <v>951</v>
      </c>
      <c r="C317" s="6" t="s">
        <v>13</v>
      </c>
      <c r="D317" s="6" t="s">
        <v>260</v>
      </c>
      <c r="E317" s="6" t="s">
        <v>95</v>
      </c>
      <c r="F317" s="6"/>
      <c r="G317" s="149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8" t="s">
        <v>103</v>
      </c>
      <c r="B318" s="92">
        <v>951</v>
      </c>
      <c r="C318" s="93" t="s">
        <v>13</v>
      </c>
      <c r="D318" s="93" t="s">
        <v>260</v>
      </c>
      <c r="E318" s="93" t="s">
        <v>97</v>
      </c>
      <c r="F318" s="93"/>
      <c r="G318" s="144">
        <v>0</v>
      </c>
      <c r="H318" s="31">
        <f aca="true" t="shared" si="43" ref="H318:X319">H319</f>
        <v>0</v>
      </c>
      <c r="I318" s="31">
        <f t="shared" si="43"/>
        <v>0</v>
      </c>
      <c r="J318" s="31">
        <f t="shared" si="43"/>
        <v>0</v>
      </c>
      <c r="K318" s="31">
        <f t="shared" si="43"/>
        <v>0</v>
      </c>
      <c r="L318" s="31">
        <f t="shared" si="43"/>
        <v>0</v>
      </c>
      <c r="M318" s="31">
        <f t="shared" si="43"/>
        <v>0</v>
      </c>
      <c r="N318" s="31">
        <f t="shared" si="43"/>
        <v>0</v>
      </c>
      <c r="O318" s="31">
        <f t="shared" si="43"/>
        <v>0</v>
      </c>
      <c r="P318" s="31">
        <f t="shared" si="43"/>
        <v>0</v>
      </c>
      <c r="Q318" s="31">
        <f t="shared" si="43"/>
        <v>0</v>
      </c>
      <c r="R318" s="31">
        <f t="shared" si="43"/>
        <v>0</v>
      </c>
      <c r="S318" s="31">
        <f t="shared" si="43"/>
        <v>0</v>
      </c>
      <c r="T318" s="31">
        <f t="shared" si="43"/>
        <v>0</v>
      </c>
      <c r="U318" s="31">
        <f t="shared" si="43"/>
        <v>0</v>
      </c>
      <c r="V318" s="31">
        <f t="shared" si="43"/>
        <v>0</v>
      </c>
      <c r="W318" s="31">
        <f t="shared" si="43"/>
        <v>0</v>
      </c>
      <c r="X318" s="66">
        <f t="shared" si="43"/>
        <v>1409.01825</v>
      </c>
      <c r="Y318" s="59">
        <f>X318/G312*100</f>
        <v>96.28577151169848</v>
      </c>
    </row>
    <row r="319" spans="1:25" ht="19.5" outlineLevel="6" thickBot="1">
      <c r="A319" s="108" t="s">
        <v>64</v>
      </c>
      <c r="B319" s="18">
        <v>951</v>
      </c>
      <c r="C319" s="14" t="s">
        <v>45</v>
      </c>
      <c r="D319" s="14" t="s">
        <v>256</v>
      </c>
      <c r="E319" s="14" t="s">
        <v>5</v>
      </c>
      <c r="F319" s="14"/>
      <c r="G319" s="15">
        <f>G320</f>
        <v>20852.738390000002</v>
      </c>
      <c r="H319" s="32">
        <f t="shared" si="43"/>
        <v>0</v>
      </c>
      <c r="I319" s="32">
        <f t="shared" si="43"/>
        <v>0</v>
      </c>
      <c r="J319" s="32">
        <f t="shared" si="43"/>
        <v>0</v>
      </c>
      <c r="K319" s="32">
        <f t="shared" si="43"/>
        <v>0</v>
      </c>
      <c r="L319" s="32">
        <f t="shared" si="43"/>
        <v>0</v>
      </c>
      <c r="M319" s="32">
        <f t="shared" si="43"/>
        <v>0</v>
      </c>
      <c r="N319" s="32">
        <f t="shared" si="43"/>
        <v>0</v>
      </c>
      <c r="O319" s="32">
        <f t="shared" si="43"/>
        <v>0</v>
      </c>
      <c r="P319" s="32">
        <f t="shared" si="43"/>
        <v>0</v>
      </c>
      <c r="Q319" s="32">
        <f t="shared" si="43"/>
        <v>0</v>
      </c>
      <c r="R319" s="32">
        <f t="shared" si="43"/>
        <v>0</v>
      </c>
      <c r="S319" s="32">
        <f t="shared" si="43"/>
        <v>0</v>
      </c>
      <c r="T319" s="32">
        <f t="shared" si="43"/>
        <v>0</v>
      </c>
      <c r="U319" s="32">
        <f t="shared" si="43"/>
        <v>0</v>
      </c>
      <c r="V319" s="32">
        <f t="shared" si="43"/>
        <v>0</v>
      </c>
      <c r="W319" s="32">
        <f t="shared" si="43"/>
        <v>0</v>
      </c>
      <c r="X319" s="67">
        <f t="shared" si="43"/>
        <v>1409.01825</v>
      </c>
      <c r="Y319" s="59">
        <f>X319/G313*100</f>
        <v>96.28577151169848</v>
      </c>
    </row>
    <row r="320" spans="1:25" ht="16.5" outlineLevel="6" thickBot="1">
      <c r="A320" s="8" t="s">
        <v>35</v>
      </c>
      <c r="B320" s="19">
        <v>951</v>
      </c>
      <c r="C320" s="9" t="s">
        <v>14</v>
      </c>
      <c r="D320" s="9" t="s">
        <v>256</v>
      </c>
      <c r="E320" s="9" t="s">
        <v>5</v>
      </c>
      <c r="F320" s="9"/>
      <c r="G320" s="10">
        <f>G321+G325+G344+G348+G352+G356</f>
        <v>20852.738390000002</v>
      </c>
      <c r="H320" s="34">
        <f aca="true" t="shared" si="44" ref="H320:X320">H325</f>
        <v>0</v>
      </c>
      <c r="I320" s="34">
        <f t="shared" si="44"/>
        <v>0</v>
      </c>
      <c r="J320" s="34">
        <f t="shared" si="44"/>
        <v>0</v>
      </c>
      <c r="K320" s="34">
        <f t="shared" si="44"/>
        <v>0</v>
      </c>
      <c r="L320" s="34">
        <f t="shared" si="44"/>
        <v>0</v>
      </c>
      <c r="M320" s="34">
        <f t="shared" si="44"/>
        <v>0</v>
      </c>
      <c r="N320" s="34">
        <f t="shared" si="44"/>
        <v>0</v>
      </c>
      <c r="O320" s="34">
        <f t="shared" si="44"/>
        <v>0</v>
      </c>
      <c r="P320" s="34">
        <f t="shared" si="44"/>
        <v>0</v>
      </c>
      <c r="Q320" s="34">
        <f t="shared" si="44"/>
        <v>0</v>
      </c>
      <c r="R320" s="34">
        <f t="shared" si="44"/>
        <v>0</v>
      </c>
      <c r="S320" s="34">
        <f t="shared" si="44"/>
        <v>0</v>
      </c>
      <c r="T320" s="34">
        <f t="shared" si="44"/>
        <v>0</v>
      </c>
      <c r="U320" s="34">
        <f t="shared" si="44"/>
        <v>0</v>
      </c>
      <c r="V320" s="34">
        <f t="shared" si="44"/>
        <v>0</v>
      </c>
      <c r="W320" s="34">
        <f t="shared" si="44"/>
        <v>0</v>
      </c>
      <c r="X320" s="68">
        <f t="shared" si="44"/>
        <v>1409.01825</v>
      </c>
      <c r="Y320" s="59">
        <f>X320/G314*100</f>
        <v>126.22670793542723</v>
      </c>
    </row>
    <row r="321" spans="1:25" ht="32.25" outlineLevel="6" thickBot="1">
      <c r="A321" s="112" t="s">
        <v>138</v>
      </c>
      <c r="B321" s="19">
        <v>951</v>
      </c>
      <c r="C321" s="9" t="s">
        <v>14</v>
      </c>
      <c r="D321" s="9" t="s">
        <v>257</v>
      </c>
      <c r="E321" s="9" t="s">
        <v>5</v>
      </c>
      <c r="F321" s="9"/>
      <c r="G321" s="10">
        <f>G322</f>
        <v>73.51048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</row>
    <row r="322" spans="1:25" ht="32.25" outlineLevel="6" thickBot="1">
      <c r="A322" s="112" t="s">
        <v>139</v>
      </c>
      <c r="B322" s="19">
        <v>951</v>
      </c>
      <c r="C322" s="9" t="s">
        <v>14</v>
      </c>
      <c r="D322" s="9" t="s">
        <v>258</v>
      </c>
      <c r="E322" s="9" t="s">
        <v>5</v>
      </c>
      <c r="F322" s="9"/>
      <c r="G322" s="10">
        <f>G323</f>
        <v>73.51048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94" t="s">
        <v>144</v>
      </c>
      <c r="B323" s="90">
        <v>951</v>
      </c>
      <c r="C323" s="91" t="s">
        <v>14</v>
      </c>
      <c r="D323" s="91" t="s">
        <v>344</v>
      </c>
      <c r="E323" s="91" t="s">
        <v>5</v>
      </c>
      <c r="F323" s="91"/>
      <c r="G323" s="16">
        <f>G324</f>
        <v>73.51048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82"/>
      <c r="Y323" s="59"/>
    </row>
    <row r="324" spans="1:25" ht="16.5" outlineLevel="6" thickBot="1">
      <c r="A324" s="5" t="s">
        <v>112</v>
      </c>
      <c r="B324" s="21">
        <v>951</v>
      </c>
      <c r="C324" s="6" t="s">
        <v>14</v>
      </c>
      <c r="D324" s="6" t="s">
        <v>344</v>
      </c>
      <c r="E324" s="6" t="s">
        <v>89</v>
      </c>
      <c r="F324" s="6"/>
      <c r="G324" s="7">
        <v>73.51048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82"/>
      <c r="Y324" s="59"/>
    </row>
    <row r="325" spans="1:25" ht="19.5" outlineLevel="6" thickBot="1">
      <c r="A325" s="13" t="s">
        <v>166</v>
      </c>
      <c r="B325" s="19">
        <v>951</v>
      </c>
      <c r="C325" s="11" t="s">
        <v>14</v>
      </c>
      <c r="D325" s="11" t="s">
        <v>310</v>
      </c>
      <c r="E325" s="11" t="s">
        <v>5</v>
      </c>
      <c r="F325" s="11"/>
      <c r="G325" s="12">
        <f>G326+G330</f>
        <v>20379.22791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1409.01825</v>
      </c>
      <c r="Y325" s="59">
        <f>X325/G315*100</f>
        <v>18733.955352869223</v>
      </c>
    </row>
    <row r="326" spans="1:25" ht="19.5" outlineLevel="6" thickBot="1">
      <c r="A326" s="94" t="s">
        <v>124</v>
      </c>
      <c r="B326" s="90">
        <v>951</v>
      </c>
      <c r="C326" s="91" t="s">
        <v>14</v>
      </c>
      <c r="D326" s="91" t="s">
        <v>311</v>
      </c>
      <c r="E326" s="91" t="s">
        <v>5</v>
      </c>
      <c r="F326" s="91"/>
      <c r="G326" s="16">
        <f>G327</f>
        <v>1070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32.25" outlineLevel="6" thickBot="1">
      <c r="A327" s="79" t="s">
        <v>167</v>
      </c>
      <c r="B327" s="21">
        <v>951</v>
      </c>
      <c r="C327" s="6" t="s">
        <v>14</v>
      </c>
      <c r="D327" s="6" t="s">
        <v>312</v>
      </c>
      <c r="E327" s="6" t="s">
        <v>5</v>
      </c>
      <c r="F327" s="6"/>
      <c r="G327" s="7">
        <f>G328</f>
        <v>1070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32.25" outlineLevel="6" thickBot="1">
      <c r="A328" s="88" t="s">
        <v>101</v>
      </c>
      <c r="B328" s="92">
        <v>951</v>
      </c>
      <c r="C328" s="93" t="s">
        <v>14</v>
      </c>
      <c r="D328" s="93" t="s">
        <v>312</v>
      </c>
      <c r="E328" s="93" t="s">
        <v>95</v>
      </c>
      <c r="F328" s="93"/>
      <c r="G328" s="98">
        <f>G329</f>
        <v>1070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88" t="s">
        <v>103</v>
      </c>
      <c r="B329" s="92">
        <v>951</v>
      </c>
      <c r="C329" s="93" t="s">
        <v>14</v>
      </c>
      <c r="D329" s="93" t="s">
        <v>312</v>
      </c>
      <c r="E329" s="93" t="s">
        <v>97</v>
      </c>
      <c r="F329" s="93"/>
      <c r="G329" s="98">
        <v>1070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4" t="s">
        <v>168</v>
      </c>
      <c r="B330" s="90">
        <v>951</v>
      </c>
      <c r="C330" s="91" t="s">
        <v>14</v>
      </c>
      <c r="D330" s="91" t="s">
        <v>313</v>
      </c>
      <c r="E330" s="91" t="s">
        <v>5</v>
      </c>
      <c r="F330" s="91"/>
      <c r="G330" s="16">
        <f>G331+G335+G338+G341</f>
        <v>19309.22791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32.25" outlineLevel="6" thickBot="1">
      <c r="A331" s="5" t="s">
        <v>169</v>
      </c>
      <c r="B331" s="21">
        <v>951</v>
      </c>
      <c r="C331" s="6" t="s">
        <v>14</v>
      </c>
      <c r="D331" s="6" t="s">
        <v>314</v>
      </c>
      <c r="E331" s="6" t="s">
        <v>5</v>
      </c>
      <c r="F331" s="6"/>
      <c r="G331" s="7">
        <f>G332</f>
        <v>10540.092320000002</v>
      </c>
      <c r="H331" s="29">
        <f aca="true" t="shared" si="45" ref="H331:X331">H332</f>
        <v>0</v>
      </c>
      <c r="I331" s="29">
        <f t="shared" si="45"/>
        <v>0</v>
      </c>
      <c r="J331" s="29">
        <f t="shared" si="45"/>
        <v>0</v>
      </c>
      <c r="K331" s="29">
        <f t="shared" si="45"/>
        <v>0</v>
      </c>
      <c r="L331" s="29">
        <f t="shared" si="45"/>
        <v>0</v>
      </c>
      <c r="M331" s="29">
        <f t="shared" si="45"/>
        <v>0</v>
      </c>
      <c r="N331" s="29">
        <f t="shared" si="45"/>
        <v>0</v>
      </c>
      <c r="O331" s="29">
        <f t="shared" si="45"/>
        <v>0</v>
      </c>
      <c r="P331" s="29">
        <f t="shared" si="45"/>
        <v>0</v>
      </c>
      <c r="Q331" s="29">
        <f t="shared" si="45"/>
        <v>0</v>
      </c>
      <c r="R331" s="29">
        <f t="shared" si="45"/>
        <v>0</v>
      </c>
      <c r="S331" s="29">
        <f t="shared" si="45"/>
        <v>0</v>
      </c>
      <c r="T331" s="29">
        <f t="shared" si="45"/>
        <v>0</v>
      </c>
      <c r="U331" s="29">
        <f t="shared" si="45"/>
        <v>0</v>
      </c>
      <c r="V331" s="29">
        <f t="shared" si="45"/>
        <v>0</v>
      </c>
      <c r="W331" s="29">
        <f t="shared" si="45"/>
        <v>0</v>
      </c>
      <c r="X331" s="73">
        <f t="shared" si="45"/>
        <v>669.14176</v>
      </c>
      <c r="Y331" s="59">
        <f>X331/G325*100</f>
        <v>3.283450005834887</v>
      </c>
    </row>
    <row r="332" spans="1:25" ht="16.5" outlineLevel="6" thickBot="1">
      <c r="A332" s="88" t="s">
        <v>123</v>
      </c>
      <c r="B332" s="92">
        <v>951</v>
      </c>
      <c r="C332" s="93" t="s">
        <v>14</v>
      </c>
      <c r="D332" s="93" t="s">
        <v>314</v>
      </c>
      <c r="E332" s="93" t="s">
        <v>122</v>
      </c>
      <c r="F332" s="93"/>
      <c r="G332" s="98">
        <f>G333+G334</f>
        <v>10540.092320000002</v>
      </c>
      <c r="H332" s="10">
        <f aca="true" t="shared" si="46" ref="H332:X332">H354</f>
        <v>0</v>
      </c>
      <c r="I332" s="10">
        <f t="shared" si="46"/>
        <v>0</v>
      </c>
      <c r="J332" s="10">
        <f t="shared" si="46"/>
        <v>0</v>
      </c>
      <c r="K332" s="10">
        <f t="shared" si="46"/>
        <v>0</v>
      </c>
      <c r="L332" s="10">
        <f t="shared" si="46"/>
        <v>0</v>
      </c>
      <c r="M332" s="10">
        <f t="shared" si="46"/>
        <v>0</v>
      </c>
      <c r="N332" s="10">
        <f t="shared" si="46"/>
        <v>0</v>
      </c>
      <c r="O332" s="10">
        <f t="shared" si="46"/>
        <v>0</v>
      </c>
      <c r="P332" s="10">
        <f t="shared" si="46"/>
        <v>0</v>
      </c>
      <c r="Q332" s="10">
        <f t="shared" si="46"/>
        <v>0</v>
      </c>
      <c r="R332" s="10">
        <f t="shared" si="46"/>
        <v>0</v>
      </c>
      <c r="S332" s="10">
        <f t="shared" si="46"/>
        <v>0</v>
      </c>
      <c r="T332" s="10">
        <f t="shared" si="46"/>
        <v>0</v>
      </c>
      <c r="U332" s="10">
        <f t="shared" si="46"/>
        <v>0</v>
      </c>
      <c r="V332" s="10">
        <f t="shared" si="46"/>
        <v>0</v>
      </c>
      <c r="W332" s="10">
        <f t="shared" si="46"/>
        <v>0</v>
      </c>
      <c r="X332" s="66">
        <f t="shared" si="46"/>
        <v>669.14176</v>
      </c>
      <c r="Y332" s="59">
        <f>X332/G326*100</f>
        <v>62.53661308411215</v>
      </c>
    </row>
    <row r="333" spans="1:25" ht="48" outlineLevel="6" thickBot="1">
      <c r="A333" s="99" t="s">
        <v>213</v>
      </c>
      <c r="B333" s="92">
        <v>951</v>
      </c>
      <c r="C333" s="93" t="s">
        <v>14</v>
      </c>
      <c r="D333" s="93" t="s">
        <v>314</v>
      </c>
      <c r="E333" s="93" t="s">
        <v>89</v>
      </c>
      <c r="F333" s="93"/>
      <c r="G333" s="98">
        <v>10283.8489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16.5" outlineLevel="6" thickBot="1">
      <c r="A334" s="96" t="s">
        <v>87</v>
      </c>
      <c r="B334" s="92">
        <v>951</v>
      </c>
      <c r="C334" s="93" t="s">
        <v>14</v>
      </c>
      <c r="D334" s="93" t="s">
        <v>323</v>
      </c>
      <c r="E334" s="93" t="s">
        <v>88</v>
      </c>
      <c r="F334" s="93"/>
      <c r="G334" s="98">
        <v>256.24342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32.25" outlineLevel="6" thickBot="1">
      <c r="A335" s="5" t="s">
        <v>170</v>
      </c>
      <c r="B335" s="21">
        <v>951</v>
      </c>
      <c r="C335" s="6" t="s">
        <v>14</v>
      </c>
      <c r="D335" s="6" t="s">
        <v>315</v>
      </c>
      <c r="E335" s="6" t="s">
        <v>5</v>
      </c>
      <c r="F335" s="6"/>
      <c r="G335" s="7">
        <f>G336</f>
        <v>8740.58259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4.5" customHeight="1" outlineLevel="6" thickBot="1">
      <c r="A336" s="88" t="s">
        <v>123</v>
      </c>
      <c r="B336" s="92">
        <v>951</v>
      </c>
      <c r="C336" s="93" t="s">
        <v>14</v>
      </c>
      <c r="D336" s="93" t="s">
        <v>315</v>
      </c>
      <c r="E336" s="93" t="s">
        <v>122</v>
      </c>
      <c r="F336" s="93"/>
      <c r="G336" s="98">
        <f>G337</f>
        <v>8740.58259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48" outlineLevel="6" thickBot="1">
      <c r="A337" s="99" t="s">
        <v>213</v>
      </c>
      <c r="B337" s="92">
        <v>951</v>
      </c>
      <c r="C337" s="93" t="s">
        <v>14</v>
      </c>
      <c r="D337" s="93" t="s">
        <v>315</v>
      </c>
      <c r="E337" s="93" t="s">
        <v>89</v>
      </c>
      <c r="F337" s="93"/>
      <c r="G337" s="98">
        <v>8740.58259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32.25" outlineLevel="6" thickBot="1">
      <c r="A338" s="5" t="s">
        <v>387</v>
      </c>
      <c r="B338" s="21">
        <v>951</v>
      </c>
      <c r="C338" s="6" t="s">
        <v>14</v>
      </c>
      <c r="D338" s="6" t="s">
        <v>388</v>
      </c>
      <c r="E338" s="6" t="s">
        <v>5</v>
      </c>
      <c r="F338" s="6"/>
      <c r="G338" s="7">
        <f>G339</f>
        <v>18.953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6.5" outlineLevel="6" thickBot="1">
      <c r="A339" s="88" t="s">
        <v>123</v>
      </c>
      <c r="B339" s="92">
        <v>951</v>
      </c>
      <c r="C339" s="93" t="s">
        <v>14</v>
      </c>
      <c r="D339" s="93" t="s">
        <v>388</v>
      </c>
      <c r="E339" s="93" t="s">
        <v>122</v>
      </c>
      <c r="F339" s="93"/>
      <c r="G339" s="98">
        <f>G340</f>
        <v>18.953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16.5" outlineLevel="6" thickBot="1">
      <c r="A340" s="96" t="s">
        <v>87</v>
      </c>
      <c r="B340" s="92">
        <v>951</v>
      </c>
      <c r="C340" s="93" t="s">
        <v>14</v>
      </c>
      <c r="D340" s="93" t="s">
        <v>388</v>
      </c>
      <c r="E340" s="93" t="s">
        <v>88</v>
      </c>
      <c r="F340" s="93"/>
      <c r="G340" s="98">
        <v>18.953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32.25" outlineLevel="6" thickBot="1">
      <c r="A341" s="79" t="s">
        <v>245</v>
      </c>
      <c r="B341" s="21">
        <v>951</v>
      </c>
      <c r="C341" s="6" t="s">
        <v>14</v>
      </c>
      <c r="D341" s="6" t="s">
        <v>316</v>
      </c>
      <c r="E341" s="6" t="s">
        <v>5</v>
      </c>
      <c r="F341" s="6"/>
      <c r="G341" s="7">
        <f>G342</f>
        <v>9.6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88" t="s">
        <v>123</v>
      </c>
      <c r="B342" s="92">
        <v>951</v>
      </c>
      <c r="C342" s="93" t="s">
        <v>14</v>
      </c>
      <c r="D342" s="93" t="s">
        <v>316</v>
      </c>
      <c r="E342" s="93" t="s">
        <v>122</v>
      </c>
      <c r="F342" s="93"/>
      <c r="G342" s="98">
        <f>G343</f>
        <v>9.6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48" outlineLevel="6" thickBot="1">
      <c r="A343" s="99" t="s">
        <v>213</v>
      </c>
      <c r="B343" s="92">
        <v>951</v>
      </c>
      <c r="C343" s="93" t="s">
        <v>14</v>
      </c>
      <c r="D343" s="93" t="s">
        <v>316</v>
      </c>
      <c r="E343" s="93" t="s">
        <v>89</v>
      </c>
      <c r="F343" s="93"/>
      <c r="G343" s="98">
        <v>9.6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32.25" outlineLevel="6" thickBot="1">
      <c r="A344" s="13" t="s">
        <v>406</v>
      </c>
      <c r="B344" s="19">
        <v>951</v>
      </c>
      <c r="C344" s="9" t="s">
        <v>14</v>
      </c>
      <c r="D344" s="9" t="s">
        <v>327</v>
      </c>
      <c r="E344" s="9" t="s">
        <v>5</v>
      </c>
      <c r="F344" s="9"/>
      <c r="G344" s="10">
        <f>G345</f>
        <v>50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114" t="s">
        <v>372</v>
      </c>
      <c r="B345" s="90">
        <v>951</v>
      </c>
      <c r="C345" s="91" t="s">
        <v>14</v>
      </c>
      <c r="D345" s="91" t="s">
        <v>371</v>
      </c>
      <c r="E345" s="91" t="s">
        <v>5</v>
      </c>
      <c r="F345" s="91"/>
      <c r="G345" s="16">
        <f>G346</f>
        <v>50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16.5" outlineLevel="6" thickBot="1">
      <c r="A346" s="5" t="s">
        <v>123</v>
      </c>
      <c r="B346" s="21">
        <v>951</v>
      </c>
      <c r="C346" s="6" t="s">
        <v>14</v>
      </c>
      <c r="D346" s="6" t="s">
        <v>371</v>
      </c>
      <c r="E346" s="6" t="s">
        <v>122</v>
      </c>
      <c r="F346" s="6"/>
      <c r="G346" s="7">
        <f>G347</f>
        <v>50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16.5" outlineLevel="6" thickBot="1">
      <c r="A347" s="96" t="s">
        <v>87</v>
      </c>
      <c r="B347" s="92">
        <v>951</v>
      </c>
      <c r="C347" s="93" t="s">
        <v>14</v>
      </c>
      <c r="D347" s="93" t="s">
        <v>371</v>
      </c>
      <c r="E347" s="93" t="s">
        <v>88</v>
      </c>
      <c r="F347" s="93"/>
      <c r="G347" s="98">
        <v>50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32.25" outlineLevel="6" thickBot="1">
      <c r="A348" s="8" t="s">
        <v>408</v>
      </c>
      <c r="B348" s="19">
        <v>951</v>
      </c>
      <c r="C348" s="9" t="s">
        <v>14</v>
      </c>
      <c r="D348" s="9" t="s">
        <v>317</v>
      </c>
      <c r="E348" s="9" t="s">
        <v>5</v>
      </c>
      <c r="F348" s="9"/>
      <c r="G348" s="10">
        <f>G349</f>
        <v>200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6"/>
      <c r="Y348" s="59"/>
    </row>
    <row r="349" spans="1:25" ht="48" outlineLevel="6" thickBot="1">
      <c r="A349" s="79" t="s">
        <v>171</v>
      </c>
      <c r="B349" s="21">
        <v>951</v>
      </c>
      <c r="C349" s="6" t="s">
        <v>14</v>
      </c>
      <c r="D349" s="6" t="s">
        <v>318</v>
      </c>
      <c r="E349" s="6" t="s">
        <v>5</v>
      </c>
      <c r="F349" s="6"/>
      <c r="G349" s="7">
        <f>G350</f>
        <v>200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6"/>
      <c r="Y349" s="59"/>
    </row>
    <row r="350" spans="1:25" ht="32.25" outlineLevel="6" thickBot="1">
      <c r="A350" s="88" t="s">
        <v>101</v>
      </c>
      <c r="B350" s="92">
        <v>951</v>
      </c>
      <c r="C350" s="93" t="s">
        <v>14</v>
      </c>
      <c r="D350" s="93" t="s">
        <v>318</v>
      </c>
      <c r="E350" s="93" t="s">
        <v>95</v>
      </c>
      <c r="F350" s="93"/>
      <c r="G350" s="98">
        <f>G351</f>
        <v>200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66"/>
      <c r="Y350" s="59"/>
    </row>
    <row r="351" spans="1:25" ht="32.25" outlineLevel="6" thickBot="1">
      <c r="A351" s="88" t="s">
        <v>103</v>
      </c>
      <c r="B351" s="92">
        <v>951</v>
      </c>
      <c r="C351" s="93" t="s">
        <v>14</v>
      </c>
      <c r="D351" s="93" t="s">
        <v>318</v>
      </c>
      <c r="E351" s="93" t="s">
        <v>97</v>
      </c>
      <c r="F351" s="93"/>
      <c r="G351" s="98">
        <v>200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66"/>
      <c r="Y351" s="59"/>
    </row>
    <row r="352" spans="1:25" ht="32.25" outlineLevel="6" thickBot="1">
      <c r="A352" s="8" t="s">
        <v>409</v>
      </c>
      <c r="B352" s="19">
        <v>951</v>
      </c>
      <c r="C352" s="9" t="s">
        <v>14</v>
      </c>
      <c r="D352" s="9" t="s">
        <v>319</v>
      </c>
      <c r="E352" s="9" t="s">
        <v>5</v>
      </c>
      <c r="F352" s="9"/>
      <c r="G352" s="10">
        <f>G353</f>
        <v>100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66"/>
      <c r="Y352" s="59"/>
    </row>
    <row r="353" spans="1:25" ht="32.25" outlineLevel="6" thickBot="1">
      <c r="A353" s="79" t="s">
        <v>172</v>
      </c>
      <c r="B353" s="21">
        <v>951</v>
      </c>
      <c r="C353" s="6" t="s">
        <v>14</v>
      </c>
      <c r="D353" s="6" t="s">
        <v>320</v>
      </c>
      <c r="E353" s="6" t="s">
        <v>5</v>
      </c>
      <c r="F353" s="6"/>
      <c r="G353" s="7">
        <f>G354</f>
        <v>100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66"/>
      <c r="Y353" s="59"/>
    </row>
    <row r="354" spans="1:25" ht="32.25" outlineLevel="6" thickBot="1">
      <c r="A354" s="88" t="s">
        <v>101</v>
      </c>
      <c r="B354" s="92">
        <v>951</v>
      </c>
      <c r="C354" s="93" t="s">
        <v>14</v>
      </c>
      <c r="D354" s="93" t="s">
        <v>320</v>
      </c>
      <c r="E354" s="93" t="s">
        <v>95</v>
      </c>
      <c r="F354" s="93"/>
      <c r="G354" s="98">
        <f>G355</f>
        <v>100</v>
      </c>
      <c r="H354" s="12">
        <f aca="true" t="shared" si="47" ref="H354:X354">H355</f>
        <v>0</v>
      </c>
      <c r="I354" s="12">
        <f t="shared" si="47"/>
        <v>0</v>
      </c>
      <c r="J354" s="12">
        <f t="shared" si="47"/>
        <v>0</v>
      </c>
      <c r="K354" s="12">
        <f t="shared" si="47"/>
        <v>0</v>
      </c>
      <c r="L354" s="12">
        <f t="shared" si="47"/>
        <v>0</v>
      </c>
      <c r="M354" s="12">
        <f t="shared" si="47"/>
        <v>0</v>
      </c>
      <c r="N354" s="12">
        <f t="shared" si="47"/>
        <v>0</v>
      </c>
      <c r="O354" s="12">
        <f t="shared" si="47"/>
        <v>0</v>
      </c>
      <c r="P354" s="12">
        <f t="shared" si="47"/>
        <v>0</v>
      </c>
      <c r="Q354" s="12">
        <f t="shared" si="47"/>
        <v>0</v>
      </c>
      <c r="R354" s="12">
        <f t="shared" si="47"/>
        <v>0</v>
      </c>
      <c r="S354" s="12">
        <f t="shared" si="47"/>
        <v>0</v>
      </c>
      <c r="T354" s="12">
        <f t="shared" si="47"/>
        <v>0</v>
      </c>
      <c r="U354" s="12">
        <f t="shared" si="47"/>
        <v>0</v>
      </c>
      <c r="V354" s="12">
        <f t="shared" si="47"/>
        <v>0</v>
      </c>
      <c r="W354" s="12">
        <f t="shared" si="47"/>
        <v>0</v>
      </c>
      <c r="X354" s="67">
        <f t="shared" si="47"/>
        <v>669.14176</v>
      </c>
      <c r="Y354" s="59">
        <f>X354/G348*100</f>
        <v>334.57088</v>
      </c>
    </row>
    <row r="355" spans="1:25" ht="32.25" outlineLevel="6" thickBot="1">
      <c r="A355" s="88" t="s">
        <v>103</v>
      </c>
      <c r="B355" s="92">
        <v>951</v>
      </c>
      <c r="C355" s="93" t="s">
        <v>14</v>
      </c>
      <c r="D355" s="93" t="s">
        <v>320</v>
      </c>
      <c r="E355" s="93" t="s">
        <v>97</v>
      </c>
      <c r="F355" s="93"/>
      <c r="G355" s="98">
        <v>100</v>
      </c>
      <c r="H355" s="24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42"/>
      <c r="X355" s="65">
        <v>669.14176</v>
      </c>
      <c r="Y355" s="59">
        <f>X355/G349*100</f>
        <v>334.57088</v>
      </c>
    </row>
    <row r="356" spans="1:25" ht="32.25" outlineLevel="6" thickBot="1">
      <c r="A356" s="8" t="s">
        <v>410</v>
      </c>
      <c r="B356" s="19">
        <v>951</v>
      </c>
      <c r="C356" s="9" t="s">
        <v>14</v>
      </c>
      <c r="D356" s="9" t="s">
        <v>321</v>
      </c>
      <c r="E356" s="9" t="s">
        <v>5</v>
      </c>
      <c r="F356" s="9"/>
      <c r="G356" s="10">
        <f>G357</f>
        <v>50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79" t="s">
        <v>173</v>
      </c>
      <c r="B357" s="21">
        <v>951</v>
      </c>
      <c r="C357" s="6" t="s">
        <v>14</v>
      </c>
      <c r="D357" s="6" t="s">
        <v>322</v>
      </c>
      <c r="E357" s="6" t="s">
        <v>5</v>
      </c>
      <c r="F357" s="6"/>
      <c r="G357" s="7">
        <f>G358</f>
        <v>50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88" t="s">
        <v>101</v>
      </c>
      <c r="B358" s="92">
        <v>951</v>
      </c>
      <c r="C358" s="93" t="s">
        <v>14</v>
      </c>
      <c r="D358" s="93" t="s">
        <v>322</v>
      </c>
      <c r="E358" s="93" t="s">
        <v>95</v>
      </c>
      <c r="F358" s="93"/>
      <c r="G358" s="98">
        <f>G359</f>
        <v>50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32.25" outlineLevel="6" thickBot="1">
      <c r="A359" s="88" t="s">
        <v>103</v>
      </c>
      <c r="B359" s="92">
        <v>951</v>
      </c>
      <c r="C359" s="93" t="s">
        <v>14</v>
      </c>
      <c r="D359" s="93" t="s">
        <v>322</v>
      </c>
      <c r="E359" s="93" t="s">
        <v>97</v>
      </c>
      <c r="F359" s="93"/>
      <c r="G359" s="98">
        <v>50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19.5" outlineLevel="6" thickBot="1">
      <c r="A360" s="108" t="s">
        <v>44</v>
      </c>
      <c r="B360" s="18">
        <v>951</v>
      </c>
      <c r="C360" s="14" t="s">
        <v>43</v>
      </c>
      <c r="D360" s="14" t="s">
        <v>256</v>
      </c>
      <c r="E360" s="14" t="s">
        <v>5</v>
      </c>
      <c r="F360" s="14"/>
      <c r="G360" s="15">
        <f>G361+G367+G374</f>
        <v>6771.178599999999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19.5" outlineLevel="6" thickBot="1">
      <c r="A361" s="124" t="s">
        <v>36</v>
      </c>
      <c r="B361" s="18">
        <v>951</v>
      </c>
      <c r="C361" s="39" t="s">
        <v>15</v>
      </c>
      <c r="D361" s="39" t="s">
        <v>256</v>
      </c>
      <c r="E361" s="39" t="s">
        <v>5</v>
      </c>
      <c r="F361" s="39"/>
      <c r="G361" s="119">
        <f>G362</f>
        <v>865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2.25" outlineLevel="6" thickBot="1">
      <c r="A362" s="112" t="s">
        <v>138</v>
      </c>
      <c r="B362" s="19">
        <v>951</v>
      </c>
      <c r="C362" s="9" t="s">
        <v>15</v>
      </c>
      <c r="D362" s="9" t="s">
        <v>257</v>
      </c>
      <c r="E362" s="9" t="s">
        <v>5</v>
      </c>
      <c r="F362" s="9"/>
      <c r="G362" s="10">
        <f>G363</f>
        <v>865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35.25" customHeight="1" outlineLevel="6" thickBot="1">
      <c r="A363" s="112" t="s">
        <v>139</v>
      </c>
      <c r="B363" s="19">
        <v>951</v>
      </c>
      <c r="C363" s="11" t="s">
        <v>15</v>
      </c>
      <c r="D363" s="11" t="s">
        <v>258</v>
      </c>
      <c r="E363" s="11" t="s">
        <v>5</v>
      </c>
      <c r="F363" s="11"/>
      <c r="G363" s="12">
        <f>G364</f>
        <v>865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32.25" outlineLevel="6" thickBot="1">
      <c r="A364" s="94" t="s">
        <v>174</v>
      </c>
      <c r="B364" s="90">
        <v>951</v>
      </c>
      <c r="C364" s="91" t="s">
        <v>15</v>
      </c>
      <c r="D364" s="91" t="s">
        <v>324</v>
      </c>
      <c r="E364" s="91" t="s">
        <v>5</v>
      </c>
      <c r="F364" s="91"/>
      <c r="G364" s="16">
        <f>G365</f>
        <v>865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32.25" outlineLevel="6" thickBot="1">
      <c r="A365" s="5" t="s">
        <v>127</v>
      </c>
      <c r="B365" s="21">
        <v>951</v>
      </c>
      <c r="C365" s="6" t="s">
        <v>15</v>
      </c>
      <c r="D365" s="6" t="s">
        <v>324</v>
      </c>
      <c r="E365" s="6" t="s">
        <v>125</v>
      </c>
      <c r="F365" s="6"/>
      <c r="G365" s="7">
        <f>G366</f>
        <v>865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32.25" outlineLevel="6" thickBot="1">
      <c r="A366" s="88" t="s">
        <v>128</v>
      </c>
      <c r="B366" s="92">
        <v>951</v>
      </c>
      <c r="C366" s="93" t="s">
        <v>15</v>
      </c>
      <c r="D366" s="93" t="s">
        <v>324</v>
      </c>
      <c r="E366" s="93" t="s">
        <v>126</v>
      </c>
      <c r="F366" s="93"/>
      <c r="G366" s="98">
        <v>865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19.5" outlineLevel="6" thickBot="1">
      <c r="A367" s="124" t="s">
        <v>37</v>
      </c>
      <c r="B367" s="18">
        <v>951</v>
      </c>
      <c r="C367" s="39" t="s">
        <v>16</v>
      </c>
      <c r="D367" s="39" t="s">
        <v>256</v>
      </c>
      <c r="E367" s="39" t="s">
        <v>5</v>
      </c>
      <c r="F367" s="39"/>
      <c r="G367" s="119">
        <f>G368</f>
        <v>5906.178599999999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8" t="s">
        <v>411</v>
      </c>
      <c r="B368" s="19">
        <v>951</v>
      </c>
      <c r="C368" s="9" t="s">
        <v>16</v>
      </c>
      <c r="D368" s="9" t="s">
        <v>325</v>
      </c>
      <c r="E368" s="9" t="s">
        <v>5</v>
      </c>
      <c r="F368" s="9"/>
      <c r="G368" s="10">
        <f>G369+G372+G373</f>
        <v>5906.178599999999</v>
      </c>
      <c r="H368" s="29" t="e">
        <f>H369+#REF!</f>
        <v>#REF!</v>
      </c>
      <c r="I368" s="29" t="e">
        <f>I369+#REF!</f>
        <v>#REF!</v>
      </c>
      <c r="J368" s="29" t="e">
        <f>J369+#REF!</f>
        <v>#REF!</v>
      </c>
      <c r="K368" s="29" t="e">
        <f>K369+#REF!</f>
        <v>#REF!</v>
      </c>
      <c r="L368" s="29" t="e">
        <f>L369+#REF!</f>
        <v>#REF!</v>
      </c>
      <c r="M368" s="29" t="e">
        <f>M369+#REF!</f>
        <v>#REF!</v>
      </c>
      <c r="N368" s="29" t="e">
        <f>N369+#REF!</f>
        <v>#REF!</v>
      </c>
      <c r="O368" s="29" t="e">
        <f>O369+#REF!</f>
        <v>#REF!</v>
      </c>
      <c r="P368" s="29" t="e">
        <f>P369+#REF!</f>
        <v>#REF!</v>
      </c>
      <c r="Q368" s="29" t="e">
        <f>Q369+#REF!</f>
        <v>#REF!</v>
      </c>
      <c r="R368" s="29" t="e">
        <f>R369+#REF!</f>
        <v>#REF!</v>
      </c>
      <c r="S368" s="29" t="e">
        <f>S369+#REF!</f>
        <v>#REF!</v>
      </c>
      <c r="T368" s="29" t="e">
        <f>T369+#REF!</f>
        <v>#REF!</v>
      </c>
      <c r="U368" s="29" t="e">
        <f>U369+#REF!</f>
        <v>#REF!</v>
      </c>
      <c r="V368" s="29" t="e">
        <f>V369+#REF!</f>
        <v>#REF!</v>
      </c>
      <c r="W368" s="29" t="e">
        <f>W369+#REF!</f>
        <v>#REF!</v>
      </c>
      <c r="X368" s="73" t="e">
        <f>X369+#REF!</f>
        <v>#REF!</v>
      </c>
      <c r="Y368" s="59" t="e">
        <f>X368/G362*100</f>
        <v>#REF!</v>
      </c>
    </row>
    <row r="369" spans="1:25" ht="32.25" outlineLevel="6" thickBot="1">
      <c r="A369" s="114" t="s">
        <v>175</v>
      </c>
      <c r="B369" s="90">
        <v>951</v>
      </c>
      <c r="C369" s="91" t="s">
        <v>16</v>
      </c>
      <c r="D369" s="91" t="s">
        <v>326</v>
      </c>
      <c r="E369" s="91" t="s">
        <v>5</v>
      </c>
      <c r="F369" s="91"/>
      <c r="G369" s="16">
        <f>G370</f>
        <v>1419.75</v>
      </c>
      <c r="H369" s="31" t="e">
        <f aca="true" t="shared" si="48" ref="H369:X370">H370</f>
        <v>#REF!</v>
      </c>
      <c r="I369" s="31" t="e">
        <f t="shared" si="48"/>
        <v>#REF!</v>
      </c>
      <c r="J369" s="31" t="e">
        <f t="shared" si="48"/>
        <v>#REF!</v>
      </c>
      <c r="K369" s="31" t="e">
        <f t="shared" si="48"/>
        <v>#REF!</v>
      </c>
      <c r="L369" s="31" t="e">
        <f t="shared" si="48"/>
        <v>#REF!</v>
      </c>
      <c r="M369" s="31" t="e">
        <f t="shared" si="48"/>
        <v>#REF!</v>
      </c>
      <c r="N369" s="31" t="e">
        <f t="shared" si="48"/>
        <v>#REF!</v>
      </c>
      <c r="O369" s="31" t="e">
        <f t="shared" si="48"/>
        <v>#REF!</v>
      </c>
      <c r="P369" s="31" t="e">
        <f t="shared" si="48"/>
        <v>#REF!</v>
      </c>
      <c r="Q369" s="31" t="e">
        <f t="shared" si="48"/>
        <v>#REF!</v>
      </c>
      <c r="R369" s="31" t="e">
        <f t="shared" si="48"/>
        <v>#REF!</v>
      </c>
      <c r="S369" s="31" t="e">
        <f t="shared" si="48"/>
        <v>#REF!</v>
      </c>
      <c r="T369" s="31" t="e">
        <f t="shared" si="48"/>
        <v>#REF!</v>
      </c>
      <c r="U369" s="31" t="e">
        <f t="shared" si="48"/>
        <v>#REF!</v>
      </c>
      <c r="V369" s="31" t="e">
        <f t="shared" si="48"/>
        <v>#REF!</v>
      </c>
      <c r="W369" s="31" t="e">
        <f t="shared" si="48"/>
        <v>#REF!</v>
      </c>
      <c r="X369" s="66" t="e">
        <f t="shared" si="48"/>
        <v>#REF!</v>
      </c>
      <c r="Y369" s="59" t="e">
        <f>X369/G363*100</f>
        <v>#REF!</v>
      </c>
    </row>
    <row r="370" spans="1:25" ht="32.25" outlineLevel="6" thickBot="1">
      <c r="A370" s="5" t="s">
        <v>108</v>
      </c>
      <c r="B370" s="21">
        <v>951</v>
      </c>
      <c r="C370" s="6" t="s">
        <v>16</v>
      </c>
      <c r="D370" s="6" t="s">
        <v>326</v>
      </c>
      <c r="E370" s="6" t="s">
        <v>107</v>
      </c>
      <c r="F370" s="6"/>
      <c r="G370" s="7">
        <f>G371</f>
        <v>1419.75</v>
      </c>
      <c r="H370" s="32" t="e">
        <f t="shared" si="48"/>
        <v>#REF!</v>
      </c>
      <c r="I370" s="32" t="e">
        <f t="shared" si="48"/>
        <v>#REF!</v>
      </c>
      <c r="J370" s="32" t="e">
        <f t="shared" si="48"/>
        <v>#REF!</v>
      </c>
      <c r="K370" s="32" t="e">
        <f t="shared" si="48"/>
        <v>#REF!</v>
      </c>
      <c r="L370" s="32" t="e">
        <f t="shared" si="48"/>
        <v>#REF!</v>
      </c>
      <c r="M370" s="32" t="e">
        <f t="shared" si="48"/>
        <v>#REF!</v>
      </c>
      <c r="N370" s="32" t="e">
        <f t="shared" si="48"/>
        <v>#REF!</v>
      </c>
      <c r="O370" s="32" t="e">
        <f t="shared" si="48"/>
        <v>#REF!</v>
      </c>
      <c r="P370" s="32" t="e">
        <f t="shared" si="48"/>
        <v>#REF!</v>
      </c>
      <c r="Q370" s="32" t="e">
        <f t="shared" si="48"/>
        <v>#REF!</v>
      </c>
      <c r="R370" s="32" t="e">
        <f t="shared" si="48"/>
        <v>#REF!</v>
      </c>
      <c r="S370" s="32" t="e">
        <f t="shared" si="48"/>
        <v>#REF!</v>
      </c>
      <c r="T370" s="32" t="e">
        <f t="shared" si="48"/>
        <v>#REF!</v>
      </c>
      <c r="U370" s="32" t="e">
        <f t="shared" si="48"/>
        <v>#REF!</v>
      </c>
      <c r="V370" s="32" t="e">
        <f t="shared" si="48"/>
        <v>#REF!</v>
      </c>
      <c r="W370" s="32" t="e">
        <f t="shared" si="48"/>
        <v>#REF!</v>
      </c>
      <c r="X370" s="67" t="e">
        <f t="shared" si="48"/>
        <v>#REF!</v>
      </c>
      <c r="Y370" s="59" t="e">
        <f>X370/G364*100</f>
        <v>#REF!</v>
      </c>
    </row>
    <row r="371" spans="1:25" ht="16.5" outlineLevel="6" thickBot="1">
      <c r="A371" s="88" t="s">
        <v>130</v>
      </c>
      <c r="B371" s="92">
        <v>951</v>
      </c>
      <c r="C371" s="93" t="s">
        <v>16</v>
      </c>
      <c r="D371" s="93" t="s">
        <v>326</v>
      </c>
      <c r="E371" s="93" t="s">
        <v>129</v>
      </c>
      <c r="F371" s="93"/>
      <c r="G371" s="98">
        <v>1419.75</v>
      </c>
      <c r="H371" s="34" t="e">
        <f>#REF!</f>
        <v>#REF!</v>
      </c>
      <c r="I371" s="34" t="e">
        <f>#REF!</f>
        <v>#REF!</v>
      </c>
      <c r="J371" s="34" t="e">
        <f>#REF!</f>
        <v>#REF!</v>
      </c>
      <c r="K371" s="34" t="e">
        <f>#REF!</f>
        <v>#REF!</v>
      </c>
      <c r="L371" s="34" t="e">
        <f>#REF!</f>
        <v>#REF!</v>
      </c>
      <c r="M371" s="34" t="e">
        <f>#REF!</f>
        <v>#REF!</v>
      </c>
      <c r="N371" s="34" t="e">
        <f>#REF!</f>
        <v>#REF!</v>
      </c>
      <c r="O371" s="34" t="e">
        <f>#REF!</f>
        <v>#REF!</v>
      </c>
      <c r="P371" s="34" t="e">
        <f>#REF!</f>
        <v>#REF!</v>
      </c>
      <c r="Q371" s="34" t="e">
        <f>#REF!</f>
        <v>#REF!</v>
      </c>
      <c r="R371" s="34" t="e">
        <f>#REF!</f>
        <v>#REF!</v>
      </c>
      <c r="S371" s="34" t="e">
        <f>#REF!</f>
        <v>#REF!</v>
      </c>
      <c r="T371" s="34" t="e">
        <f>#REF!</f>
        <v>#REF!</v>
      </c>
      <c r="U371" s="34" t="e">
        <f>#REF!</f>
        <v>#REF!</v>
      </c>
      <c r="V371" s="34" t="e">
        <f>#REF!</f>
        <v>#REF!</v>
      </c>
      <c r="W371" s="34" t="e">
        <f>#REF!</f>
        <v>#REF!</v>
      </c>
      <c r="X371" s="68" t="e">
        <f>#REF!</f>
        <v>#REF!</v>
      </c>
      <c r="Y371" s="59" t="e">
        <f>X371/G365*100</f>
        <v>#REF!</v>
      </c>
    </row>
    <row r="372" spans="1:25" ht="32.25" outlineLevel="6" thickBot="1">
      <c r="A372" s="114" t="s">
        <v>382</v>
      </c>
      <c r="B372" s="91" t="s">
        <v>383</v>
      </c>
      <c r="C372" s="91" t="s">
        <v>16</v>
      </c>
      <c r="D372" s="91" t="s">
        <v>385</v>
      </c>
      <c r="E372" s="91" t="s">
        <v>129</v>
      </c>
      <c r="F372" s="91"/>
      <c r="G372" s="145">
        <v>2093.75134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32.25" outlineLevel="6" thickBot="1">
      <c r="A373" s="114" t="s">
        <v>384</v>
      </c>
      <c r="B373" s="91" t="s">
        <v>383</v>
      </c>
      <c r="C373" s="91" t="s">
        <v>16</v>
      </c>
      <c r="D373" s="91" t="s">
        <v>390</v>
      </c>
      <c r="E373" s="91" t="s">
        <v>129</v>
      </c>
      <c r="F373" s="91"/>
      <c r="G373" s="145">
        <v>2392.67726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9.5" outlineLevel="6" thickBot="1">
      <c r="A374" s="124" t="s">
        <v>176</v>
      </c>
      <c r="B374" s="18">
        <v>951</v>
      </c>
      <c r="C374" s="39" t="s">
        <v>177</v>
      </c>
      <c r="D374" s="39" t="s">
        <v>256</v>
      </c>
      <c r="E374" s="39" t="s">
        <v>5</v>
      </c>
      <c r="F374" s="39"/>
      <c r="G374" s="119">
        <f>G375</f>
        <v>0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5">
        <v>63.00298</v>
      </c>
      <c r="Y374" s="59">
        <f>X374/G370*100</f>
        <v>4.437610846980102</v>
      </c>
    </row>
    <row r="375" spans="1:25" ht="32.25" outlineLevel="6" thickBot="1">
      <c r="A375" s="13" t="s">
        <v>406</v>
      </c>
      <c r="B375" s="19">
        <v>951</v>
      </c>
      <c r="C375" s="9" t="s">
        <v>177</v>
      </c>
      <c r="D375" s="9" t="s">
        <v>327</v>
      </c>
      <c r="E375" s="9" t="s">
        <v>5</v>
      </c>
      <c r="F375" s="9"/>
      <c r="G375" s="10">
        <f>G376</f>
        <v>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48" outlineLevel="6" thickBot="1">
      <c r="A376" s="114" t="s">
        <v>178</v>
      </c>
      <c r="B376" s="90">
        <v>951</v>
      </c>
      <c r="C376" s="91" t="s">
        <v>177</v>
      </c>
      <c r="D376" s="91" t="s">
        <v>328</v>
      </c>
      <c r="E376" s="91" t="s">
        <v>5</v>
      </c>
      <c r="F376" s="91"/>
      <c r="G376" s="16">
        <f>G377</f>
        <v>0</v>
      </c>
      <c r="H376" s="77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5"/>
      <c r="Y376" s="59"/>
    </row>
    <row r="377" spans="1:25" ht="32.25" outlineLevel="6" thickBot="1">
      <c r="A377" s="5" t="s">
        <v>101</v>
      </c>
      <c r="B377" s="21">
        <v>951</v>
      </c>
      <c r="C377" s="6" t="s">
        <v>179</v>
      </c>
      <c r="D377" s="6" t="s">
        <v>328</v>
      </c>
      <c r="E377" s="6" t="s">
        <v>95</v>
      </c>
      <c r="F377" s="6"/>
      <c r="G377" s="7">
        <f>G378</f>
        <v>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88" t="s">
        <v>103</v>
      </c>
      <c r="B378" s="92">
        <v>951</v>
      </c>
      <c r="C378" s="93" t="s">
        <v>177</v>
      </c>
      <c r="D378" s="93" t="s">
        <v>328</v>
      </c>
      <c r="E378" s="93" t="s">
        <v>97</v>
      </c>
      <c r="F378" s="93"/>
      <c r="G378" s="98">
        <v>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19.5" outlineLevel="6" thickBot="1">
      <c r="A379" s="108" t="s">
        <v>72</v>
      </c>
      <c r="B379" s="18">
        <v>951</v>
      </c>
      <c r="C379" s="14" t="s">
        <v>42</v>
      </c>
      <c r="D379" s="14" t="s">
        <v>256</v>
      </c>
      <c r="E379" s="14" t="s">
        <v>5</v>
      </c>
      <c r="F379" s="14"/>
      <c r="G379" s="15">
        <f>G380+G385</f>
        <v>200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19.5" outlineLevel="6" thickBot="1">
      <c r="A380" s="8" t="s">
        <v>180</v>
      </c>
      <c r="B380" s="19">
        <v>951</v>
      </c>
      <c r="C380" s="9" t="s">
        <v>77</v>
      </c>
      <c r="D380" s="9" t="s">
        <v>256</v>
      </c>
      <c r="E380" s="9" t="s">
        <v>5</v>
      </c>
      <c r="F380" s="9"/>
      <c r="G380" s="10">
        <f>G381</f>
        <v>200</v>
      </c>
      <c r="H380" s="29">
        <f aca="true" t="shared" si="49" ref="H380:X380">H381+H386</f>
        <v>0</v>
      </c>
      <c r="I380" s="29">
        <f t="shared" si="49"/>
        <v>0</v>
      </c>
      <c r="J380" s="29">
        <f t="shared" si="49"/>
        <v>0</v>
      </c>
      <c r="K380" s="29">
        <f t="shared" si="49"/>
        <v>0</v>
      </c>
      <c r="L380" s="29">
        <f t="shared" si="49"/>
        <v>0</v>
      </c>
      <c r="M380" s="29">
        <f t="shared" si="49"/>
        <v>0</v>
      </c>
      <c r="N380" s="29">
        <f t="shared" si="49"/>
        <v>0</v>
      </c>
      <c r="O380" s="29">
        <f t="shared" si="49"/>
        <v>0</v>
      </c>
      <c r="P380" s="29">
        <f t="shared" si="49"/>
        <v>0</v>
      </c>
      <c r="Q380" s="29">
        <f t="shared" si="49"/>
        <v>0</v>
      </c>
      <c r="R380" s="29">
        <f t="shared" si="49"/>
        <v>0</v>
      </c>
      <c r="S380" s="29">
        <f t="shared" si="49"/>
        <v>0</v>
      </c>
      <c r="T380" s="29">
        <f t="shared" si="49"/>
        <v>0</v>
      </c>
      <c r="U380" s="29">
        <f t="shared" si="49"/>
        <v>0</v>
      </c>
      <c r="V380" s="29">
        <f t="shared" si="49"/>
        <v>0</v>
      </c>
      <c r="W380" s="29">
        <f t="shared" si="49"/>
        <v>0</v>
      </c>
      <c r="X380" s="73">
        <f t="shared" si="49"/>
        <v>499.74378</v>
      </c>
      <c r="Y380" s="59" t="e">
        <f>X380/G374*100</f>
        <v>#DIV/0!</v>
      </c>
    </row>
    <row r="381" spans="1:25" ht="32.25" outlineLevel="6" thickBot="1">
      <c r="A381" s="100" t="s">
        <v>412</v>
      </c>
      <c r="B381" s="106">
        <v>951</v>
      </c>
      <c r="C381" s="91" t="s">
        <v>77</v>
      </c>
      <c r="D381" s="91" t="s">
        <v>329</v>
      </c>
      <c r="E381" s="91" t="s">
        <v>5</v>
      </c>
      <c r="F381" s="91"/>
      <c r="G381" s="16">
        <f>G382</f>
        <v>200</v>
      </c>
      <c r="H381" s="31">
        <f aca="true" t="shared" si="50" ref="H381:X383">H382</f>
        <v>0</v>
      </c>
      <c r="I381" s="31">
        <f t="shared" si="50"/>
        <v>0</v>
      </c>
      <c r="J381" s="31">
        <f t="shared" si="50"/>
        <v>0</v>
      </c>
      <c r="K381" s="31">
        <f t="shared" si="50"/>
        <v>0</v>
      </c>
      <c r="L381" s="31">
        <f t="shared" si="50"/>
        <v>0</v>
      </c>
      <c r="M381" s="31">
        <f t="shared" si="50"/>
        <v>0</v>
      </c>
      <c r="N381" s="31">
        <f t="shared" si="50"/>
        <v>0</v>
      </c>
      <c r="O381" s="31">
        <f t="shared" si="50"/>
        <v>0</v>
      </c>
      <c r="P381" s="31">
        <f t="shared" si="50"/>
        <v>0</v>
      </c>
      <c r="Q381" s="31">
        <f t="shared" si="50"/>
        <v>0</v>
      </c>
      <c r="R381" s="31">
        <f t="shared" si="50"/>
        <v>0</v>
      </c>
      <c r="S381" s="31">
        <f t="shared" si="50"/>
        <v>0</v>
      </c>
      <c r="T381" s="31">
        <f t="shared" si="50"/>
        <v>0</v>
      </c>
      <c r="U381" s="31">
        <f t="shared" si="50"/>
        <v>0</v>
      </c>
      <c r="V381" s="31">
        <f t="shared" si="50"/>
        <v>0</v>
      </c>
      <c r="W381" s="31">
        <f t="shared" si="50"/>
        <v>0</v>
      </c>
      <c r="X381" s="66">
        <f t="shared" si="50"/>
        <v>499.74378</v>
      </c>
      <c r="Y381" s="59" t="e">
        <f>X381/G375*100</f>
        <v>#DIV/0!</v>
      </c>
    </row>
    <row r="382" spans="1:25" ht="48" outlineLevel="6" thickBot="1">
      <c r="A382" s="114" t="s">
        <v>181</v>
      </c>
      <c r="B382" s="90">
        <v>951</v>
      </c>
      <c r="C382" s="91" t="s">
        <v>77</v>
      </c>
      <c r="D382" s="91" t="s">
        <v>330</v>
      </c>
      <c r="E382" s="91" t="s">
        <v>5</v>
      </c>
      <c r="F382" s="91"/>
      <c r="G382" s="16">
        <f>G383</f>
        <v>200</v>
      </c>
      <c r="H382" s="32">
        <f t="shared" si="50"/>
        <v>0</v>
      </c>
      <c r="I382" s="32">
        <f t="shared" si="50"/>
        <v>0</v>
      </c>
      <c r="J382" s="32">
        <f t="shared" si="50"/>
        <v>0</v>
      </c>
      <c r="K382" s="32">
        <f t="shared" si="50"/>
        <v>0</v>
      </c>
      <c r="L382" s="32">
        <f t="shared" si="50"/>
        <v>0</v>
      </c>
      <c r="M382" s="32">
        <f t="shared" si="50"/>
        <v>0</v>
      </c>
      <c r="N382" s="32">
        <f t="shared" si="50"/>
        <v>0</v>
      </c>
      <c r="O382" s="32">
        <f t="shared" si="50"/>
        <v>0</v>
      </c>
      <c r="P382" s="32">
        <f t="shared" si="50"/>
        <v>0</v>
      </c>
      <c r="Q382" s="32">
        <f t="shared" si="50"/>
        <v>0</v>
      </c>
      <c r="R382" s="32">
        <f t="shared" si="50"/>
        <v>0</v>
      </c>
      <c r="S382" s="32">
        <f t="shared" si="50"/>
        <v>0</v>
      </c>
      <c r="T382" s="32">
        <f t="shared" si="50"/>
        <v>0</v>
      </c>
      <c r="U382" s="32">
        <f t="shared" si="50"/>
        <v>0</v>
      </c>
      <c r="V382" s="32">
        <f t="shared" si="50"/>
        <v>0</v>
      </c>
      <c r="W382" s="32">
        <f t="shared" si="50"/>
        <v>0</v>
      </c>
      <c r="X382" s="67">
        <f t="shared" si="50"/>
        <v>499.74378</v>
      </c>
      <c r="Y382" s="59" t="e">
        <f>X382/G376*100</f>
        <v>#DIV/0!</v>
      </c>
    </row>
    <row r="383" spans="1:25" ht="32.25" outlineLevel="6" thickBot="1">
      <c r="A383" s="5" t="s">
        <v>101</v>
      </c>
      <c r="B383" s="21">
        <v>951</v>
      </c>
      <c r="C383" s="6" t="s">
        <v>77</v>
      </c>
      <c r="D383" s="6" t="s">
        <v>330</v>
      </c>
      <c r="E383" s="6" t="s">
        <v>95</v>
      </c>
      <c r="F383" s="6"/>
      <c r="G383" s="7">
        <f>G384</f>
        <v>200</v>
      </c>
      <c r="H383" s="34">
        <f t="shared" si="50"/>
        <v>0</v>
      </c>
      <c r="I383" s="34">
        <f t="shared" si="50"/>
        <v>0</v>
      </c>
      <c r="J383" s="34">
        <f t="shared" si="50"/>
        <v>0</v>
      </c>
      <c r="K383" s="34">
        <f t="shared" si="50"/>
        <v>0</v>
      </c>
      <c r="L383" s="34">
        <f t="shared" si="50"/>
        <v>0</v>
      </c>
      <c r="M383" s="34">
        <f t="shared" si="50"/>
        <v>0</v>
      </c>
      <c r="N383" s="34">
        <f t="shared" si="50"/>
        <v>0</v>
      </c>
      <c r="O383" s="34">
        <f t="shared" si="50"/>
        <v>0</v>
      </c>
      <c r="P383" s="34">
        <f t="shared" si="50"/>
        <v>0</v>
      </c>
      <c r="Q383" s="34">
        <f t="shared" si="50"/>
        <v>0</v>
      </c>
      <c r="R383" s="34">
        <f t="shared" si="50"/>
        <v>0</v>
      </c>
      <c r="S383" s="34">
        <f t="shared" si="50"/>
        <v>0</v>
      </c>
      <c r="T383" s="34">
        <f t="shared" si="50"/>
        <v>0</v>
      </c>
      <c r="U383" s="34">
        <f t="shared" si="50"/>
        <v>0</v>
      </c>
      <c r="V383" s="34">
        <f t="shared" si="50"/>
        <v>0</v>
      </c>
      <c r="W383" s="34">
        <f t="shared" si="50"/>
        <v>0</v>
      </c>
      <c r="X383" s="68">
        <f t="shared" si="50"/>
        <v>499.74378</v>
      </c>
      <c r="Y383" s="59" t="e">
        <f>X383/G377*100</f>
        <v>#DIV/0!</v>
      </c>
    </row>
    <row r="384" spans="1:25" ht="32.25" outlineLevel="6" thickBot="1">
      <c r="A384" s="88" t="s">
        <v>103</v>
      </c>
      <c r="B384" s="92">
        <v>951</v>
      </c>
      <c r="C384" s="93" t="s">
        <v>77</v>
      </c>
      <c r="D384" s="93" t="s">
        <v>330</v>
      </c>
      <c r="E384" s="93" t="s">
        <v>97</v>
      </c>
      <c r="F384" s="93"/>
      <c r="G384" s="98">
        <v>200</v>
      </c>
      <c r="H384" s="24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42"/>
      <c r="X384" s="65">
        <v>499.74378</v>
      </c>
      <c r="Y384" s="59" t="e">
        <f>X384/G378*100</f>
        <v>#DIV/0!</v>
      </c>
    </row>
    <row r="385" spans="1:25" ht="19.5" outlineLevel="6" thickBot="1">
      <c r="A385" s="87" t="s">
        <v>80</v>
      </c>
      <c r="B385" s="19">
        <v>951</v>
      </c>
      <c r="C385" s="9" t="s">
        <v>81</v>
      </c>
      <c r="D385" s="9" t="s">
        <v>256</v>
      </c>
      <c r="E385" s="9" t="s">
        <v>5</v>
      </c>
      <c r="F385" s="6"/>
      <c r="G385" s="10">
        <f>G386</f>
        <v>0</v>
      </c>
      <c r="H385" s="77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5"/>
      <c r="Y385" s="59"/>
    </row>
    <row r="386" spans="1:25" ht="32.25" outlineLevel="6" thickBot="1">
      <c r="A386" s="100" t="s">
        <v>412</v>
      </c>
      <c r="B386" s="106">
        <v>951</v>
      </c>
      <c r="C386" s="91" t="s">
        <v>81</v>
      </c>
      <c r="D386" s="91" t="s">
        <v>329</v>
      </c>
      <c r="E386" s="91" t="s">
        <v>5</v>
      </c>
      <c r="F386" s="91"/>
      <c r="G386" s="16">
        <f>G387</f>
        <v>0</v>
      </c>
      <c r="H386" s="31">
        <f aca="true" t="shared" si="51" ref="H386:X386">H387</f>
        <v>0</v>
      </c>
      <c r="I386" s="31">
        <f t="shared" si="51"/>
        <v>0</v>
      </c>
      <c r="J386" s="31">
        <f t="shared" si="51"/>
        <v>0</v>
      </c>
      <c r="K386" s="31">
        <f t="shared" si="51"/>
        <v>0</v>
      </c>
      <c r="L386" s="31">
        <f t="shared" si="51"/>
        <v>0</v>
      </c>
      <c r="M386" s="31">
        <f t="shared" si="51"/>
        <v>0</v>
      </c>
      <c r="N386" s="31">
        <f t="shared" si="51"/>
        <v>0</v>
      </c>
      <c r="O386" s="31">
        <f t="shared" si="51"/>
        <v>0</v>
      </c>
      <c r="P386" s="31">
        <f t="shared" si="51"/>
        <v>0</v>
      </c>
      <c r="Q386" s="31">
        <f t="shared" si="51"/>
        <v>0</v>
      </c>
      <c r="R386" s="31">
        <f t="shared" si="51"/>
        <v>0</v>
      </c>
      <c r="S386" s="31">
        <f t="shared" si="51"/>
        <v>0</v>
      </c>
      <c r="T386" s="31">
        <f t="shared" si="51"/>
        <v>0</v>
      </c>
      <c r="U386" s="31">
        <f t="shared" si="51"/>
        <v>0</v>
      </c>
      <c r="V386" s="31">
        <f t="shared" si="51"/>
        <v>0</v>
      </c>
      <c r="W386" s="31">
        <f t="shared" si="51"/>
        <v>0</v>
      </c>
      <c r="X386" s="31">
        <f t="shared" si="51"/>
        <v>0</v>
      </c>
      <c r="Y386" s="59">
        <f>X386/G380*100</f>
        <v>0</v>
      </c>
    </row>
    <row r="387" spans="1:25" ht="48" outlineLevel="6" thickBot="1">
      <c r="A387" s="5" t="s">
        <v>182</v>
      </c>
      <c r="B387" s="21">
        <v>951</v>
      </c>
      <c r="C387" s="6" t="s">
        <v>81</v>
      </c>
      <c r="D387" s="6" t="s">
        <v>331</v>
      </c>
      <c r="E387" s="6" t="s">
        <v>5</v>
      </c>
      <c r="F387" s="6"/>
      <c r="G387" s="7">
        <f>G388</f>
        <v>0</v>
      </c>
      <c r="H387" s="32">
        <f aca="true" t="shared" si="52" ref="H387:X387">H388+H391</f>
        <v>0</v>
      </c>
      <c r="I387" s="32">
        <f t="shared" si="52"/>
        <v>0</v>
      </c>
      <c r="J387" s="32">
        <f t="shared" si="52"/>
        <v>0</v>
      </c>
      <c r="K387" s="32">
        <f t="shared" si="52"/>
        <v>0</v>
      </c>
      <c r="L387" s="32">
        <f t="shared" si="52"/>
        <v>0</v>
      </c>
      <c r="M387" s="32">
        <f t="shared" si="52"/>
        <v>0</v>
      </c>
      <c r="N387" s="32">
        <f t="shared" si="52"/>
        <v>0</v>
      </c>
      <c r="O387" s="32">
        <f t="shared" si="52"/>
        <v>0</v>
      </c>
      <c r="P387" s="32">
        <f t="shared" si="52"/>
        <v>0</v>
      </c>
      <c r="Q387" s="32">
        <f t="shared" si="52"/>
        <v>0</v>
      </c>
      <c r="R387" s="32">
        <f t="shared" si="52"/>
        <v>0</v>
      </c>
      <c r="S387" s="32">
        <f t="shared" si="52"/>
        <v>0</v>
      </c>
      <c r="T387" s="32">
        <f t="shared" si="52"/>
        <v>0</v>
      </c>
      <c r="U387" s="32">
        <f t="shared" si="52"/>
        <v>0</v>
      </c>
      <c r="V387" s="32">
        <f t="shared" si="52"/>
        <v>0</v>
      </c>
      <c r="W387" s="32">
        <f t="shared" si="52"/>
        <v>0</v>
      </c>
      <c r="X387" s="32">
        <f t="shared" si="52"/>
        <v>0</v>
      </c>
      <c r="Y387" s="59">
        <f>X387/G381*100</f>
        <v>0</v>
      </c>
    </row>
    <row r="388" spans="1:25" ht="48.75" customHeight="1" outlineLevel="6" thickBot="1">
      <c r="A388" s="88" t="s">
        <v>121</v>
      </c>
      <c r="B388" s="92">
        <v>951</v>
      </c>
      <c r="C388" s="93" t="s">
        <v>81</v>
      </c>
      <c r="D388" s="93" t="s">
        <v>331</v>
      </c>
      <c r="E388" s="93" t="s">
        <v>120</v>
      </c>
      <c r="F388" s="93"/>
      <c r="G388" s="98">
        <v>0</v>
      </c>
      <c r="H388" s="24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42"/>
      <c r="X388" s="65">
        <v>0</v>
      </c>
      <c r="Y388" s="59">
        <f>X388/G382*100</f>
        <v>0</v>
      </c>
    </row>
    <row r="389" spans="1:25" ht="38.25" customHeight="1" outlineLevel="6" thickBot="1">
      <c r="A389" s="108" t="s">
        <v>69</v>
      </c>
      <c r="B389" s="18">
        <v>951</v>
      </c>
      <c r="C389" s="14" t="s">
        <v>68</v>
      </c>
      <c r="D389" s="14" t="s">
        <v>256</v>
      </c>
      <c r="E389" s="14" t="s">
        <v>5</v>
      </c>
      <c r="F389" s="14"/>
      <c r="G389" s="15">
        <f>G390+G396</f>
        <v>2000</v>
      </c>
      <c r="H389" s="77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5"/>
      <c r="Y389" s="59"/>
    </row>
    <row r="390" spans="1:25" ht="32.25" outlineLevel="6" thickBot="1">
      <c r="A390" s="126" t="s">
        <v>41</v>
      </c>
      <c r="B390" s="18">
        <v>951</v>
      </c>
      <c r="C390" s="127" t="s">
        <v>79</v>
      </c>
      <c r="D390" s="127" t="s">
        <v>332</v>
      </c>
      <c r="E390" s="127" t="s">
        <v>5</v>
      </c>
      <c r="F390" s="127"/>
      <c r="G390" s="128">
        <f>G391</f>
        <v>2000</v>
      </c>
      <c r="H390" s="31">
        <f aca="true" t="shared" si="53" ref="H390:X390">H391</f>
        <v>0</v>
      </c>
      <c r="I390" s="31">
        <f t="shared" si="53"/>
        <v>0</v>
      </c>
      <c r="J390" s="31">
        <f t="shared" si="53"/>
        <v>0</v>
      </c>
      <c r="K390" s="31">
        <f t="shared" si="53"/>
        <v>0</v>
      </c>
      <c r="L390" s="31">
        <f t="shared" si="53"/>
        <v>0</v>
      </c>
      <c r="M390" s="31">
        <f t="shared" si="53"/>
        <v>0</v>
      </c>
      <c r="N390" s="31">
        <f t="shared" si="53"/>
        <v>0</v>
      </c>
      <c r="O390" s="31">
        <f t="shared" si="53"/>
        <v>0</v>
      </c>
      <c r="P390" s="31">
        <f t="shared" si="53"/>
        <v>0</v>
      </c>
      <c r="Q390" s="31">
        <f t="shared" si="53"/>
        <v>0</v>
      </c>
      <c r="R390" s="31">
        <f t="shared" si="53"/>
        <v>0</v>
      </c>
      <c r="S390" s="31">
        <f t="shared" si="53"/>
        <v>0</v>
      </c>
      <c r="T390" s="31">
        <f t="shared" si="53"/>
        <v>0</v>
      </c>
      <c r="U390" s="31">
        <f t="shared" si="53"/>
        <v>0</v>
      </c>
      <c r="V390" s="31">
        <f t="shared" si="53"/>
        <v>0</v>
      </c>
      <c r="W390" s="31">
        <f t="shared" si="53"/>
        <v>0</v>
      </c>
      <c r="X390" s="31">
        <f t="shared" si="53"/>
        <v>0</v>
      </c>
      <c r="Y390" s="59">
        <f>X390/G384*100</f>
        <v>0</v>
      </c>
    </row>
    <row r="391" spans="1:25" ht="32.25" outlineLevel="6" thickBot="1">
      <c r="A391" s="112" t="s">
        <v>138</v>
      </c>
      <c r="B391" s="19">
        <v>951</v>
      </c>
      <c r="C391" s="11" t="s">
        <v>79</v>
      </c>
      <c r="D391" s="11" t="s">
        <v>257</v>
      </c>
      <c r="E391" s="11" t="s">
        <v>5</v>
      </c>
      <c r="F391" s="11"/>
      <c r="G391" s="12">
        <f>G392</f>
        <v>2000</v>
      </c>
      <c r="H391" s="77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75">
        <v>0</v>
      </c>
      <c r="Y391" s="59" t="e">
        <f>X391/G385*100</f>
        <v>#DIV/0!</v>
      </c>
    </row>
    <row r="392" spans="1:25" ht="32.25" outlineLevel="6" thickBot="1">
      <c r="A392" s="112" t="s">
        <v>139</v>
      </c>
      <c r="B392" s="19">
        <v>951</v>
      </c>
      <c r="C392" s="9" t="s">
        <v>79</v>
      </c>
      <c r="D392" s="9" t="s">
        <v>258</v>
      </c>
      <c r="E392" s="9" t="s">
        <v>5</v>
      </c>
      <c r="F392" s="9"/>
      <c r="G392" s="10">
        <f>G393</f>
        <v>2000</v>
      </c>
      <c r="H392" s="77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5"/>
      <c r="Y392" s="59"/>
    </row>
    <row r="393" spans="1:25" ht="48" outlineLevel="6" thickBot="1">
      <c r="A393" s="114" t="s">
        <v>183</v>
      </c>
      <c r="B393" s="90">
        <v>951</v>
      </c>
      <c r="C393" s="91" t="s">
        <v>79</v>
      </c>
      <c r="D393" s="91" t="s">
        <v>333</v>
      </c>
      <c r="E393" s="91" t="s">
        <v>5</v>
      </c>
      <c r="F393" s="91"/>
      <c r="G393" s="16">
        <f>G394</f>
        <v>2000</v>
      </c>
      <c r="H393" s="29">
        <f aca="true" t="shared" si="54" ref="H393:X393">H394+H399</f>
        <v>0</v>
      </c>
      <c r="I393" s="29">
        <f t="shared" si="54"/>
        <v>0</v>
      </c>
      <c r="J393" s="29">
        <f t="shared" si="54"/>
        <v>0</v>
      </c>
      <c r="K393" s="29">
        <f t="shared" si="54"/>
        <v>0</v>
      </c>
      <c r="L393" s="29">
        <f t="shared" si="54"/>
        <v>0</v>
      </c>
      <c r="M393" s="29">
        <f t="shared" si="54"/>
        <v>0</v>
      </c>
      <c r="N393" s="29">
        <f t="shared" si="54"/>
        <v>0</v>
      </c>
      <c r="O393" s="29">
        <f t="shared" si="54"/>
        <v>0</v>
      </c>
      <c r="P393" s="29">
        <f t="shared" si="54"/>
        <v>0</v>
      </c>
      <c r="Q393" s="29">
        <f t="shared" si="54"/>
        <v>0</v>
      </c>
      <c r="R393" s="29">
        <f t="shared" si="54"/>
        <v>0</v>
      </c>
      <c r="S393" s="29">
        <f t="shared" si="54"/>
        <v>0</v>
      </c>
      <c r="T393" s="29">
        <f t="shared" si="54"/>
        <v>0</v>
      </c>
      <c r="U393" s="29">
        <f t="shared" si="54"/>
        <v>0</v>
      </c>
      <c r="V393" s="29">
        <f t="shared" si="54"/>
        <v>0</v>
      </c>
      <c r="W393" s="29">
        <f t="shared" si="54"/>
        <v>0</v>
      </c>
      <c r="X393" s="73">
        <f t="shared" si="54"/>
        <v>1410.7881399999999</v>
      </c>
      <c r="Y393" s="59" t="e">
        <f>X393/G387*100</f>
        <v>#DIV/0!</v>
      </c>
    </row>
    <row r="394" spans="1:25" ht="16.5" outlineLevel="6" thickBot="1">
      <c r="A394" s="5" t="s">
        <v>123</v>
      </c>
      <c r="B394" s="21">
        <v>951</v>
      </c>
      <c r="C394" s="6" t="s">
        <v>79</v>
      </c>
      <c r="D394" s="6" t="s">
        <v>333</v>
      </c>
      <c r="E394" s="6" t="s">
        <v>122</v>
      </c>
      <c r="F394" s="6"/>
      <c r="G394" s="7">
        <f>G395</f>
        <v>2000</v>
      </c>
      <c r="H394" s="31">
        <f aca="true" t="shared" si="55" ref="H394:X394">H395</f>
        <v>0</v>
      </c>
      <c r="I394" s="31">
        <f t="shared" si="55"/>
        <v>0</v>
      </c>
      <c r="J394" s="31">
        <f t="shared" si="55"/>
        <v>0</v>
      </c>
      <c r="K394" s="31">
        <f t="shared" si="55"/>
        <v>0</v>
      </c>
      <c r="L394" s="31">
        <f t="shared" si="55"/>
        <v>0</v>
      </c>
      <c r="M394" s="31">
        <f t="shared" si="55"/>
        <v>0</v>
      </c>
      <c r="N394" s="31">
        <f t="shared" si="55"/>
        <v>0</v>
      </c>
      <c r="O394" s="31">
        <f t="shared" si="55"/>
        <v>0</v>
      </c>
      <c r="P394" s="31">
        <f t="shared" si="55"/>
        <v>0</v>
      </c>
      <c r="Q394" s="31">
        <f t="shared" si="55"/>
        <v>0</v>
      </c>
      <c r="R394" s="31">
        <f t="shared" si="55"/>
        <v>0</v>
      </c>
      <c r="S394" s="31">
        <f t="shared" si="55"/>
        <v>0</v>
      </c>
      <c r="T394" s="31">
        <f t="shared" si="55"/>
        <v>0</v>
      </c>
      <c r="U394" s="31">
        <f t="shared" si="55"/>
        <v>0</v>
      </c>
      <c r="V394" s="31">
        <f t="shared" si="55"/>
        <v>0</v>
      </c>
      <c r="W394" s="31">
        <f t="shared" si="55"/>
        <v>0</v>
      </c>
      <c r="X394" s="69">
        <f t="shared" si="55"/>
        <v>1362.07314</v>
      </c>
      <c r="Y394" s="59" t="e">
        <f>X394/G388*100</f>
        <v>#DIV/0!</v>
      </c>
    </row>
    <row r="395" spans="1:25" ht="19.5" customHeight="1" outlineLevel="6" thickBot="1">
      <c r="A395" s="99" t="s">
        <v>213</v>
      </c>
      <c r="B395" s="92">
        <v>951</v>
      </c>
      <c r="C395" s="93" t="s">
        <v>79</v>
      </c>
      <c r="D395" s="93" t="s">
        <v>333</v>
      </c>
      <c r="E395" s="93" t="s">
        <v>89</v>
      </c>
      <c r="F395" s="93"/>
      <c r="G395" s="98">
        <v>2000</v>
      </c>
      <c r="H395" s="32">
        <f aca="true" t="shared" si="56" ref="H395:X395">H396</f>
        <v>0</v>
      </c>
      <c r="I395" s="32">
        <f t="shared" si="56"/>
        <v>0</v>
      </c>
      <c r="J395" s="32">
        <f t="shared" si="56"/>
        <v>0</v>
      </c>
      <c r="K395" s="32">
        <f t="shared" si="56"/>
        <v>0</v>
      </c>
      <c r="L395" s="32">
        <f t="shared" si="56"/>
        <v>0</v>
      </c>
      <c r="M395" s="32">
        <f t="shared" si="56"/>
        <v>0</v>
      </c>
      <c r="N395" s="32">
        <f t="shared" si="56"/>
        <v>0</v>
      </c>
      <c r="O395" s="32">
        <f t="shared" si="56"/>
        <v>0</v>
      </c>
      <c r="P395" s="32">
        <f t="shared" si="56"/>
        <v>0</v>
      </c>
      <c r="Q395" s="32">
        <f t="shared" si="56"/>
        <v>0</v>
      </c>
      <c r="R395" s="32">
        <f t="shared" si="56"/>
        <v>0</v>
      </c>
      <c r="S395" s="32">
        <f t="shared" si="56"/>
        <v>0</v>
      </c>
      <c r="T395" s="32">
        <f t="shared" si="56"/>
        <v>0</v>
      </c>
      <c r="U395" s="32">
        <f t="shared" si="56"/>
        <v>0</v>
      </c>
      <c r="V395" s="32">
        <f t="shared" si="56"/>
        <v>0</v>
      </c>
      <c r="W395" s="32">
        <f t="shared" si="56"/>
        <v>0</v>
      </c>
      <c r="X395" s="70">
        <f t="shared" si="56"/>
        <v>1362.07314</v>
      </c>
      <c r="Y395" s="59">
        <f>X395/G389*100</f>
        <v>68.103657</v>
      </c>
    </row>
    <row r="396" spans="1:25" ht="16.5" outlineLevel="6" thickBot="1">
      <c r="A396" s="124" t="s">
        <v>70</v>
      </c>
      <c r="B396" s="18">
        <v>951</v>
      </c>
      <c r="C396" s="39" t="s">
        <v>71</v>
      </c>
      <c r="D396" s="39" t="s">
        <v>332</v>
      </c>
      <c r="E396" s="39" t="s">
        <v>5</v>
      </c>
      <c r="F396" s="39"/>
      <c r="G396" s="119">
        <f>G397</f>
        <v>0</v>
      </c>
      <c r="H396" s="34">
        <f aca="true" t="shared" si="57" ref="H396:X396">H398</f>
        <v>0</v>
      </c>
      <c r="I396" s="34">
        <f t="shared" si="57"/>
        <v>0</v>
      </c>
      <c r="J396" s="34">
        <f t="shared" si="57"/>
        <v>0</v>
      </c>
      <c r="K396" s="34">
        <f t="shared" si="57"/>
        <v>0</v>
      </c>
      <c r="L396" s="34">
        <f t="shared" si="57"/>
        <v>0</v>
      </c>
      <c r="M396" s="34">
        <f t="shared" si="57"/>
        <v>0</v>
      </c>
      <c r="N396" s="34">
        <f t="shared" si="57"/>
        <v>0</v>
      </c>
      <c r="O396" s="34">
        <f t="shared" si="57"/>
        <v>0</v>
      </c>
      <c r="P396" s="34">
        <f t="shared" si="57"/>
        <v>0</v>
      </c>
      <c r="Q396" s="34">
        <f t="shared" si="57"/>
        <v>0</v>
      </c>
      <c r="R396" s="34">
        <f t="shared" si="57"/>
        <v>0</v>
      </c>
      <c r="S396" s="34">
        <f t="shared" si="57"/>
        <v>0</v>
      </c>
      <c r="T396" s="34">
        <f t="shared" si="57"/>
        <v>0</v>
      </c>
      <c r="U396" s="34">
        <f t="shared" si="57"/>
        <v>0</v>
      </c>
      <c r="V396" s="34">
        <f t="shared" si="57"/>
        <v>0</v>
      </c>
      <c r="W396" s="34">
        <f t="shared" si="57"/>
        <v>0</v>
      </c>
      <c r="X396" s="64">
        <f t="shared" si="57"/>
        <v>1362.07314</v>
      </c>
      <c r="Y396" s="59">
        <f>X396/G390*100</f>
        <v>68.103657</v>
      </c>
    </row>
    <row r="397" spans="1:25" ht="32.25" outlineLevel="6" thickBot="1">
      <c r="A397" s="112" t="s">
        <v>138</v>
      </c>
      <c r="B397" s="19">
        <v>951</v>
      </c>
      <c r="C397" s="11" t="s">
        <v>71</v>
      </c>
      <c r="D397" s="11" t="s">
        <v>257</v>
      </c>
      <c r="E397" s="11" t="s">
        <v>5</v>
      </c>
      <c r="F397" s="11"/>
      <c r="G397" s="12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1"/>
      <c r="Y397" s="59"/>
    </row>
    <row r="398" spans="1:25" ht="32.25" outlineLevel="6" thickBot="1">
      <c r="A398" s="112" t="s">
        <v>139</v>
      </c>
      <c r="B398" s="19">
        <v>951</v>
      </c>
      <c r="C398" s="11" t="s">
        <v>71</v>
      </c>
      <c r="D398" s="11" t="s">
        <v>258</v>
      </c>
      <c r="E398" s="11" t="s">
        <v>5</v>
      </c>
      <c r="F398" s="11"/>
      <c r="G398" s="12">
        <f>G399</f>
        <v>0</v>
      </c>
      <c r="H398" s="2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43"/>
      <c r="X398" s="65">
        <v>1362.07314</v>
      </c>
      <c r="Y398" s="59">
        <f>X398/G392*100</f>
        <v>68.103657</v>
      </c>
    </row>
    <row r="399" spans="1:25" ht="48" outlineLevel="6" thickBot="1">
      <c r="A399" s="94" t="s">
        <v>184</v>
      </c>
      <c r="B399" s="90">
        <v>951</v>
      </c>
      <c r="C399" s="91" t="s">
        <v>71</v>
      </c>
      <c r="D399" s="91" t="s">
        <v>334</v>
      </c>
      <c r="E399" s="91" t="s">
        <v>5</v>
      </c>
      <c r="F399" s="91"/>
      <c r="G399" s="16">
        <f>G400</f>
        <v>0</v>
      </c>
      <c r="H399" s="31">
        <f aca="true" t="shared" si="58" ref="H399:X401">H400</f>
        <v>0</v>
      </c>
      <c r="I399" s="31">
        <f t="shared" si="58"/>
        <v>0</v>
      </c>
      <c r="J399" s="31">
        <f t="shared" si="58"/>
        <v>0</v>
      </c>
      <c r="K399" s="31">
        <f t="shared" si="58"/>
        <v>0</v>
      </c>
      <c r="L399" s="31">
        <f t="shared" si="58"/>
        <v>0</v>
      </c>
      <c r="M399" s="31">
        <f t="shared" si="58"/>
        <v>0</v>
      </c>
      <c r="N399" s="31">
        <f t="shared" si="58"/>
        <v>0</v>
      </c>
      <c r="O399" s="31">
        <f t="shared" si="58"/>
        <v>0</v>
      </c>
      <c r="P399" s="31">
        <f t="shared" si="58"/>
        <v>0</v>
      </c>
      <c r="Q399" s="31">
        <f t="shared" si="58"/>
        <v>0</v>
      </c>
      <c r="R399" s="31">
        <f t="shared" si="58"/>
        <v>0</v>
      </c>
      <c r="S399" s="31">
        <f t="shared" si="58"/>
        <v>0</v>
      </c>
      <c r="T399" s="31">
        <f t="shared" si="58"/>
        <v>0</v>
      </c>
      <c r="U399" s="31">
        <f t="shared" si="58"/>
        <v>0</v>
      </c>
      <c r="V399" s="31">
        <f t="shared" si="58"/>
        <v>0</v>
      </c>
      <c r="W399" s="31">
        <f t="shared" si="58"/>
        <v>0</v>
      </c>
      <c r="X399" s="66">
        <f t="shared" si="58"/>
        <v>48.715</v>
      </c>
      <c r="Y399" s="59">
        <f>X399/G393*100</f>
        <v>2.43575</v>
      </c>
    </row>
    <row r="400" spans="1:25" ht="32.25" outlineLevel="6" thickBot="1">
      <c r="A400" s="5" t="s">
        <v>101</v>
      </c>
      <c r="B400" s="21">
        <v>951</v>
      </c>
      <c r="C400" s="6" t="s">
        <v>71</v>
      </c>
      <c r="D400" s="6" t="s">
        <v>334</v>
      </c>
      <c r="E400" s="6" t="s">
        <v>95</v>
      </c>
      <c r="F400" s="6"/>
      <c r="G400" s="7">
        <f>G401</f>
        <v>0</v>
      </c>
      <c r="H400" s="32">
        <f t="shared" si="58"/>
        <v>0</v>
      </c>
      <c r="I400" s="32">
        <f t="shared" si="58"/>
        <v>0</v>
      </c>
      <c r="J400" s="32">
        <f t="shared" si="58"/>
        <v>0</v>
      </c>
      <c r="K400" s="32">
        <f t="shared" si="58"/>
        <v>0</v>
      </c>
      <c r="L400" s="32">
        <f t="shared" si="58"/>
        <v>0</v>
      </c>
      <c r="M400" s="32">
        <f t="shared" si="58"/>
        <v>0</v>
      </c>
      <c r="N400" s="32">
        <f t="shared" si="58"/>
        <v>0</v>
      </c>
      <c r="O400" s="32">
        <f t="shared" si="58"/>
        <v>0</v>
      </c>
      <c r="P400" s="32">
        <f t="shared" si="58"/>
        <v>0</v>
      </c>
      <c r="Q400" s="32">
        <f t="shared" si="58"/>
        <v>0</v>
      </c>
      <c r="R400" s="32">
        <f t="shared" si="58"/>
        <v>0</v>
      </c>
      <c r="S400" s="32">
        <f t="shared" si="58"/>
        <v>0</v>
      </c>
      <c r="T400" s="32">
        <f t="shared" si="58"/>
        <v>0</v>
      </c>
      <c r="U400" s="32">
        <f t="shared" si="58"/>
        <v>0</v>
      </c>
      <c r="V400" s="32">
        <f t="shared" si="58"/>
        <v>0</v>
      </c>
      <c r="W400" s="32">
        <f t="shared" si="58"/>
        <v>0</v>
      </c>
      <c r="X400" s="67">
        <f>X401</f>
        <v>48.715</v>
      </c>
      <c r="Y400" s="59">
        <f>X400/G394*100</f>
        <v>2.43575</v>
      </c>
    </row>
    <row r="401" spans="1:25" ht="32.25" outlineLevel="6" thickBot="1">
      <c r="A401" s="88" t="s">
        <v>103</v>
      </c>
      <c r="B401" s="92">
        <v>951</v>
      </c>
      <c r="C401" s="93" t="s">
        <v>71</v>
      </c>
      <c r="D401" s="93" t="s">
        <v>334</v>
      </c>
      <c r="E401" s="93" t="s">
        <v>97</v>
      </c>
      <c r="F401" s="93"/>
      <c r="G401" s="98">
        <v>0</v>
      </c>
      <c r="H401" s="34">
        <f t="shared" si="58"/>
        <v>0</v>
      </c>
      <c r="I401" s="34">
        <f t="shared" si="58"/>
        <v>0</v>
      </c>
      <c r="J401" s="34">
        <f t="shared" si="58"/>
        <v>0</v>
      </c>
      <c r="K401" s="34">
        <f t="shared" si="58"/>
        <v>0</v>
      </c>
      <c r="L401" s="34">
        <f t="shared" si="58"/>
        <v>0</v>
      </c>
      <c r="M401" s="34">
        <f t="shared" si="58"/>
        <v>0</v>
      </c>
      <c r="N401" s="34">
        <f t="shared" si="58"/>
        <v>0</v>
      </c>
      <c r="O401" s="34">
        <f t="shared" si="58"/>
        <v>0</v>
      </c>
      <c r="P401" s="34">
        <f t="shared" si="58"/>
        <v>0</v>
      </c>
      <c r="Q401" s="34">
        <f t="shared" si="58"/>
        <v>0</v>
      </c>
      <c r="R401" s="34">
        <f t="shared" si="58"/>
        <v>0</v>
      </c>
      <c r="S401" s="34">
        <f t="shared" si="58"/>
        <v>0</v>
      </c>
      <c r="T401" s="34">
        <f t="shared" si="58"/>
        <v>0</v>
      </c>
      <c r="U401" s="34">
        <f t="shared" si="58"/>
        <v>0</v>
      </c>
      <c r="V401" s="34">
        <f t="shared" si="58"/>
        <v>0</v>
      </c>
      <c r="W401" s="34">
        <f t="shared" si="58"/>
        <v>0</v>
      </c>
      <c r="X401" s="68">
        <f>X402</f>
        <v>48.715</v>
      </c>
      <c r="Y401" s="59">
        <f>X401/G395*100</f>
        <v>2.43575</v>
      </c>
    </row>
    <row r="402" spans="1:25" ht="32.25" outlineLevel="6" thickBot="1">
      <c r="A402" s="108" t="s">
        <v>78</v>
      </c>
      <c r="B402" s="18">
        <v>951</v>
      </c>
      <c r="C402" s="14" t="s">
        <v>65</v>
      </c>
      <c r="D402" s="14" t="s">
        <v>332</v>
      </c>
      <c r="E402" s="14" t="s">
        <v>5</v>
      </c>
      <c r="F402" s="14"/>
      <c r="G402" s="15">
        <f>G403</f>
        <v>100</v>
      </c>
      <c r="H402" s="25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43"/>
      <c r="X402" s="65">
        <v>48.715</v>
      </c>
      <c r="Y402" s="59" t="e">
        <f>X402/G396*100</f>
        <v>#DIV/0!</v>
      </c>
    </row>
    <row r="403" spans="1:25" ht="16.5" outlineLevel="6" thickBot="1">
      <c r="A403" s="8" t="s">
        <v>185</v>
      </c>
      <c r="B403" s="19">
        <v>951</v>
      </c>
      <c r="C403" s="9" t="s">
        <v>66</v>
      </c>
      <c r="D403" s="9" t="s">
        <v>332</v>
      </c>
      <c r="E403" s="9" t="s">
        <v>5</v>
      </c>
      <c r="F403" s="9"/>
      <c r="G403" s="10">
        <f>G404</f>
        <v>100</v>
      </c>
      <c r="H403" s="101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75"/>
      <c r="Y403" s="59"/>
    </row>
    <row r="404" spans="1:25" ht="32.25" outlineLevel="6" thickBot="1">
      <c r="A404" s="112" t="s">
        <v>138</v>
      </c>
      <c r="B404" s="19">
        <v>951</v>
      </c>
      <c r="C404" s="9" t="s">
        <v>66</v>
      </c>
      <c r="D404" s="9" t="s">
        <v>257</v>
      </c>
      <c r="E404" s="9" t="s">
        <v>5</v>
      </c>
      <c r="F404" s="9"/>
      <c r="G404" s="10">
        <f>G405</f>
        <v>100</v>
      </c>
      <c r="H404" s="29">
        <f aca="true" t="shared" si="59" ref="H404:X407">H405</f>
        <v>0</v>
      </c>
      <c r="I404" s="29">
        <f t="shared" si="59"/>
        <v>0</v>
      </c>
      <c r="J404" s="29">
        <f t="shared" si="59"/>
        <v>0</v>
      </c>
      <c r="K404" s="29">
        <f t="shared" si="59"/>
        <v>0</v>
      </c>
      <c r="L404" s="29">
        <f t="shared" si="59"/>
        <v>0</v>
      </c>
      <c r="M404" s="29">
        <f t="shared" si="59"/>
        <v>0</v>
      </c>
      <c r="N404" s="29">
        <f t="shared" si="59"/>
        <v>0</v>
      </c>
      <c r="O404" s="29">
        <f t="shared" si="59"/>
        <v>0</v>
      </c>
      <c r="P404" s="29">
        <f t="shared" si="59"/>
        <v>0</v>
      </c>
      <c r="Q404" s="29">
        <f t="shared" si="59"/>
        <v>0</v>
      </c>
      <c r="R404" s="29">
        <f t="shared" si="59"/>
        <v>0</v>
      </c>
      <c r="S404" s="29">
        <f t="shared" si="59"/>
        <v>0</v>
      </c>
      <c r="T404" s="29">
        <f t="shared" si="59"/>
        <v>0</v>
      </c>
      <c r="U404" s="29">
        <f t="shared" si="59"/>
        <v>0</v>
      </c>
      <c r="V404" s="29">
        <f t="shared" si="59"/>
        <v>0</v>
      </c>
      <c r="W404" s="29">
        <f t="shared" si="59"/>
        <v>0</v>
      </c>
      <c r="X404" s="73">
        <f t="shared" si="59"/>
        <v>0</v>
      </c>
      <c r="Y404" s="59" t="e">
        <f aca="true" t="shared" si="60" ref="Y404:Y412">X404/G398*100</f>
        <v>#DIV/0!</v>
      </c>
    </row>
    <row r="405" spans="1:25" ht="32.25" outlineLevel="6" thickBot="1">
      <c r="A405" s="112" t="s">
        <v>139</v>
      </c>
      <c r="B405" s="19">
        <v>951</v>
      </c>
      <c r="C405" s="11" t="s">
        <v>66</v>
      </c>
      <c r="D405" s="11" t="s">
        <v>258</v>
      </c>
      <c r="E405" s="11" t="s">
        <v>5</v>
      </c>
      <c r="F405" s="11"/>
      <c r="G405" s="12">
        <f>G406</f>
        <v>100</v>
      </c>
      <c r="H405" s="31">
        <f t="shared" si="59"/>
        <v>0</v>
      </c>
      <c r="I405" s="31">
        <f t="shared" si="59"/>
        <v>0</v>
      </c>
      <c r="J405" s="31">
        <f t="shared" si="59"/>
        <v>0</v>
      </c>
      <c r="K405" s="31">
        <f t="shared" si="59"/>
        <v>0</v>
      </c>
      <c r="L405" s="31">
        <f t="shared" si="59"/>
        <v>0</v>
      </c>
      <c r="M405" s="31">
        <f t="shared" si="59"/>
        <v>0</v>
      </c>
      <c r="N405" s="31">
        <f t="shared" si="59"/>
        <v>0</v>
      </c>
      <c r="O405" s="31">
        <f t="shared" si="59"/>
        <v>0</v>
      </c>
      <c r="P405" s="31">
        <f t="shared" si="59"/>
        <v>0</v>
      </c>
      <c r="Q405" s="31">
        <f t="shared" si="59"/>
        <v>0</v>
      </c>
      <c r="R405" s="31">
        <f t="shared" si="59"/>
        <v>0</v>
      </c>
      <c r="S405" s="31">
        <f t="shared" si="59"/>
        <v>0</v>
      </c>
      <c r="T405" s="31">
        <f t="shared" si="59"/>
        <v>0</v>
      </c>
      <c r="U405" s="31">
        <f t="shared" si="59"/>
        <v>0</v>
      </c>
      <c r="V405" s="31">
        <f t="shared" si="59"/>
        <v>0</v>
      </c>
      <c r="W405" s="31">
        <f t="shared" si="59"/>
        <v>0</v>
      </c>
      <c r="X405" s="66">
        <f t="shared" si="59"/>
        <v>0</v>
      </c>
      <c r="Y405" s="59" t="e">
        <f t="shared" si="60"/>
        <v>#DIV/0!</v>
      </c>
    </row>
    <row r="406" spans="1:25" ht="32.25" outlineLevel="6" thickBot="1">
      <c r="A406" s="94" t="s">
        <v>186</v>
      </c>
      <c r="B406" s="90">
        <v>951</v>
      </c>
      <c r="C406" s="91" t="s">
        <v>66</v>
      </c>
      <c r="D406" s="91" t="s">
        <v>335</v>
      </c>
      <c r="E406" s="91" t="s">
        <v>5</v>
      </c>
      <c r="F406" s="91"/>
      <c r="G406" s="16">
        <f>G407</f>
        <v>100</v>
      </c>
      <c r="H406" s="32">
        <f t="shared" si="59"/>
        <v>0</v>
      </c>
      <c r="I406" s="32">
        <f t="shared" si="59"/>
        <v>0</v>
      </c>
      <c r="J406" s="32">
        <f t="shared" si="59"/>
        <v>0</v>
      </c>
      <c r="K406" s="32">
        <f t="shared" si="59"/>
        <v>0</v>
      </c>
      <c r="L406" s="32">
        <f t="shared" si="59"/>
        <v>0</v>
      </c>
      <c r="M406" s="32">
        <f t="shared" si="59"/>
        <v>0</v>
      </c>
      <c r="N406" s="32">
        <f t="shared" si="59"/>
        <v>0</v>
      </c>
      <c r="O406" s="32">
        <f t="shared" si="59"/>
        <v>0</v>
      </c>
      <c r="P406" s="32">
        <f t="shared" si="59"/>
        <v>0</v>
      </c>
      <c r="Q406" s="32">
        <f t="shared" si="59"/>
        <v>0</v>
      </c>
      <c r="R406" s="32">
        <f t="shared" si="59"/>
        <v>0</v>
      </c>
      <c r="S406" s="32">
        <f t="shared" si="59"/>
        <v>0</v>
      </c>
      <c r="T406" s="32">
        <f t="shared" si="59"/>
        <v>0</v>
      </c>
      <c r="U406" s="32">
        <f t="shared" si="59"/>
        <v>0</v>
      </c>
      <c r="V406" s="32">
        <f t="shared" si="59"/>
        <v>0</v>
      </c>
      <c r="W406" s="32">
        <f t="shared" si="59"/>
        <v>0</v>
      </c>
      <c r="X406" s="67">
        <f t="shared" si="59"/>
        <v>0</v>
      </c>
      <c r="Y406" s="59" t="e">
        <f t="shared" si="60"/>
        <v>#DIV/0!</v>
      </c>
    </row>
    <row r="407" spans="1:25" ht="16.5" outlineLevel="6" thickBot="1">
      <c r="A407" s="5" t="s">
        <v>131</v>
      </c>
      <c r="B407" s="21">
        <v>951</v>
      </c>
      <c r="C407" s="6" t="s">
        <v>66</v>
      </c>
      <c r="D407" s="6" t="s">
        <v>335</v>
      </c>
      <c r="E407" s="6" t="s">
        <v>233</v>
      </c>
      <c r="F407" s="6"/>
      <c r="G407" s="7">
        <v>100</v>
      </c>
      <c r="H407" s="34">
        <f t="shared" si="59"/>
        <v>0</v>
      </c>
      <c r="I407" s="34">
        <f t="shared" si="59"/>
        <v>0</v>
      </c>
      <c r="J407" s="34">
        <f t="shared" si="59"/>
        <v>0</v>
      </c>
      <c r="K407" s="34">
        <f t="shared" si="59"/>
        <v>0</v>
      </c>
      <c r="L407" s="34">
        <f t="shared" si="59"/>
        <v>0</v>
      </c>
      <c r="M407" s="34">
        <f t="shared" si="59"/>
        <v>0</v>
      </c>
      <c r="N407" s="34">
        <f t="shared" si="59"/>
        <v>0</v>
      </c>
      <c r="O407" s="34">
        <f t="shared" si="59"/>
        <v>0</v>
      </c>
      <c r="P407" s="34">
        <f t="shared" si="59"/>
        <v>0</v>
      </c>
      <c r="Q407" s="34">
        <f t="shared" si="59"/>
        <v>0</v>
      </c>
      <c r="R407" s="34">
        <f t="shared" si="59"/>
        <v>0</v>
      </c>
      <c r="S407" s="34">
        <f t="shared" si="59"/>
        <v>0</v>
      </c>
      <c r="T407" s="34">
        <f t="shared" si="59"/>
        <v>0</v>
      </c>
      <c r="U407" s="34">
        <f t="shared" si="59"/>
        <v>0</v>
      </c>
      <c r="V407" s="34">
        <f t="shared" si="59"/>
        <v>0</v>
      </c>
      <c r="W407" s="34">
        <f t="shared" si="59"/>
        <v>0</v>
      </c>
      <c r="X407" s="68">
        <f t="shared" si="59"/>
        <v>0</v>
      </c>
      <c r="Y407" s="59" t="e">
        <f t="shared" si="60"/>
        <v>#DIV/0!</v>
      </c>
    </row>
    <row r="408" spans="1:25" ht="63.75" outlineLevel="6" thickBot="1">
      <c r="A408" s="108" t="s">
        <v>73</v>
      </c>
      <c r="B408" s="18">
        <v>951</v>
      </c>
      <c r="C408" s="14" t="s">
        <v>74</v>
      </c>
      <c r="D408" s="14" t="s">
        <v>332</v>
      </c>
      <c r="E408" s="14" t="s">
        <v>5</v>
      </c>
      <c r="F408" s="14"/>
      <c r="G408" s="15">
        <f aca="true" t="shared" si="61" ref="G408:G413">G409</f>
        <v>20178</v>
      </c>
      <c r="H408" s="25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43"/>
      <c r="X408" s="65">
        <v>0</v>
      </c>
      <c r="Y408" s="59">
        <f t="shared" si="60"/>
        <v>0</v>
      </c>
    </row>
    <row r="409" spans="1:25" ht="48" outlineLevel="6" thickBot="1">
      <c r="A409" s="112" t="s">
        <v>76</v>
      </c>
      <c r="B409" s="19">
        <v>951</v>
      </c>
      <c r="C409" s="9" t="s">
        <v>75</v>
      </c>
      <c r="D409" s="9" t="s">
        <v>332</v>
      </c>
      <c r="E409" s="9" t="s">
        <v>5</v>
      </c>
      <c r="F409" s="9"/>
      <c r="G409" s="10">
        <f t="shared" si="61"/>
        <v>20178</v>
      </c>
      <c r="H409" s="29" t="e">
        <f aca="true" t="shared" si="62" ref="H409:X411">H410</f>
        <v>#REF!</v>
      </c>
      <c r="I409" s="29" t="e">
        <f t="shared" si="62"/>
        <v>#REF!</v>
      </c>
      <c r="J409" s="29" t="e">
        <f t="shared" si="62"/>
        <v>#REF!</v>
      </c>
      <c r="K409" s="29" t="e">
        <f t="shared" si="62"/>
        <v>#REF!</v>
      </c>
      <c r="L409" s="29" t="e">
        <f t="shared" si="62"/>
        <v>#REF!</v>
      </c>
      <c r="M409" s="29" t="e">
        <f t="shared" si="62"/>
        <v>#REF!</v>
      </c>
      <c r="N409" s="29" t="e">
        <f t="shared" si="62"/>
        <v>#REF!</v>
      </c>
      <c r="O409" s="29" t="e">
        <f t="shared" si="62"/>
        <v>#REF!</v>
      </c>
      <c r="P409" s="29" t="e">
        <f t="shared" si="62"/>
        <v>#REF!</v>
      </c>
      <c r="Q409" s="29" t="e">
        <f t="shared" si="62"/>
        <v>#REF!</v>
      </c>
      <c r="R409" s="29" t="e">
        <f t="shared" si="62"/>
        <v>#REF!</v>
      </c>
      <c r="S409" s="29" t="e">
        <f t="shared" si="62"/>
        <v>#REF!</v>
      </c>
      <c r="T409" s="29" t="e">
        <f t="shared" si="62"/>
        <v>#REF!</v>
      </c>
      <c r="U409" s="29" t="e">
        <f t="shared" si="62"/>
        <v>#REF!</v>
      </c>
      <c r="V409" s="29" t="e">
        <f t="shared" si="62"/>
        <v>#REF!</v>
      </c>
      <c r="W409" s="29" t="e">
        <f t="shared" si="62"/>
        <v>#REF!</v>
      </c>
      <c r="X409" s="73" t="e">
        <f t="shared" si="62"/>
        <v>#REF!</v>
      </c>
      <c r="Y409" s="59" t="e">
        <f t="shared" si="60"/>
        <v>#REF!</v>
      </c>
    </row>
    <row r="410" spans="1:25" ht="32.25" outlineLevel="6" thickBot="1">
      <c r="A410" s="112" t="s">
        <v>138</v>
      </c>
      <c r="B410" s="19">
        <v>951</v>
      </c>
      <c r="C410" s="9" t="s">
        <v>75</v>
      </c>
      <c r="D410" s="9" t="s">
        <v>257</v>
      </c>
      <c r="E410" s="9" t="s">
        <v>5</v>
      </c>
      <c r="F410" s="9"/>
      <c r="G410" s="10">
        <f t="shared" si="61"/>
        <v>20178</v>
      </c>
      <c r="H410" s="31" t="e">
        <f t="shared" si="62"/>
        <v>#REF!</v>
      </c>
      <c r="I410" s="31" t="e">
        <f t="shared" si="62"/>
        <v>#REF!</v>
      </c>
      <c r="J410" s="31" t="e">
        <f t="shared" si="62"/>
        <v>#REF!</v>
      </c>
      <c r="K410" s="31" t="e">
        <f t="shared" si="62"/>
        <v>#REF!</v>
      </c>
      <c r="L410" s="31" t="e">
        <f t="shared" si="62"/>
        <v>#REF!</v>
      </c>
      <c r="M410" s="31" t="e">
        <f t="shared" si="62"/>
        <v>#REF!</v>
      </c>
      <c r="N410" s="31" t="e">
        <f t="shared" si="62"/>
        <v>#REF!</v>
      </c>
      <c r="O410" s="31" t="e">
        <f t="shared" si="62"/>
        <v>#REF!</v>
      </c>
      <c r="P410" s="31" t="e">
        <f t="shared" si="62"/>
        <v>#REF!</v>
      </c>
      <c r="Q410" s="31" t="e">
        <f t="shared" si="62"/>
        <v>#REF!</v>
      </c>
      <c r="R410" s="31" t="e">
        <f t="shared" si="62"/>
        <v>#REF!</v>
      </c>
      <c r="S410" s="31" t="e">
        <f t="shared" si="62"/>
        <v>#REF!</v>
      </c>
      <c r="T410" s="31" t="e">
        <f t="shared" si="62"/>
        <v>#REF!</v>
      </c>
      <c r="U410" s="31" t="e">
        <f t="shared" si="62"/>
        <v>#REF!</v>
      </c>
      <c r="V410" s="31" t="e">
        <f t="shared" si="62"/>
        <v>#REF!</v>
      </c>
      <c r="W410" s="31" t="e">
        <f t="shared" si="62"/>
        <v>#REF!</v>
      </c>
      <c r="X410" s="66" t="e">
        <f t="shared" si="62"/>
        <v>#REF!</v>
      </c>
      <c r="Y410" s="59" t="e">
        <f t="shared" si="60"/>
        <v>#REF!</v>
      </c>
    </row>
    <row r="411" spans="1:25" ht="32.25" outlineLevel="6" thickBot="1">
      <c r="A411" s="112" t="s">
        <v>139</v>
      </c>
      <c r="B411" s="19">
        <v>951</v>
      </c>
      <c r="C411" s="11" t="s">
        <v>75</v>
      </c>
      <c r="D411" s="11" t="s">
        <v>258</v>
      </c>
      <c r="E411" s="11" t="s">
        <v>5</v>
      </c>
      <c r="F411" s="11"/>
      <c r="G411" s="12">
        <f t="shared" si="61"/>
        <v>20178</v>
      </c>
      <c r="H411" s="32" t="e">
        <f t="shared" si="62"/>
        <v>#REF!</v>
      </c>
      <c r="I411" s="32" t="e">
        <f t="shared" si="62"/>
        <v>#REF!</v>
      </c>
      <c r="J411" s="32" t="e">
        <f t="shared" si="62"/>
        <v>#REF!</v>
      </c>
      <c r="K411" s="32" t="e">
        <f t="shared" si="62"/>
        <v>#REF!</v>
      </c>
      <c r="L411" s="32" t="e">
        <f t="shared" si="62"/>
        <v>#REF!</v>
      </c>
      <c r="M411" s="32" t="e">
        <f t="shared" si="62"/>
        <v>#REF!</v>
      </c>
      <c r="N411" s="32" t="e">
        <f t="shared" si="62"/>
        <v>#REF!</v>
      </c>
      <c r="O411" s="32" t="e">
        <f t="shared" si="62"/>
        <v>#REF!</v>
      </c>
      <c r="P411" s="32" t="e">
        <f t="shared" si="62"/>
        <v>#REF!</v>
      </c>
      <c r="Q411" s="32" t="e">
        <f t="shared" si="62"/>
        <v>#REF!</v>
      </c>
      <c r="R411" s="32" t="e">
        <f t="shared" si="62"/>
        <v>#REF!</v>
      </c>
      <c r="S411" s="32" t="e">
        <f t="shared" si="62"/>
        <v>#REF!</v>
      </c>
      <c r="T411" s="32" t="e">
        <f t="shared" si="62"/>
        <v>#REF!</v>
      </c>
      <c r="U411" s="32" t="e">
        <f t="shared" si="62"/>
        <v>#REF!</v>
      </c>
      <c r="V411" s="32" t="e">
        <f t="shared" si="62"/>
        <v>#REF!</v>
      </c>
      <c r="W411" s="32" t="e">
        <f t="shared" si="62"/>
        <v>#REF!</v>
      </c>
      <c r="X411" s="67" t="e">
        <f t="shared" si="62"/>
        <v>#REF!</v>
      </c>
      <c r="Y411" s="59" t="e">
        <f t="shared" si="60"/>
        <v>#REF!</v>
      </c>
    </row>
    <row r="412" spans="1:25" ht="48" outlineLevel="6" thickBot="1">
      <c r="A412" s="5" t="s">
        <v>187</v>
      </c>
      <c r="B412" s="21">
        <v>951</v>
      </c>
      <c r="C412" s="6" t="s">
        <v>75</v>
      </c>
      <c r="D412" s="6" t="s">
        <v>336</v>
      </c>
      <c r="E412" s="6" t="s">
        <v>5</v>
      </c>
      <c r="F412" s="6"/>
      <c r="G412" s="7">
        <f t="shared" si="61"/>
        <v>20178</v>
      </c>
      <c r="H412" s="34" t="e">
        <f>#REF!</f>
        <v>#REF!</v>
      </c>
      <c r="I412" s="34" t="e">
        <f>#REF!</f>
        <v>#REF!</v>
      </c>
      <c r="J412" s="34" t="e">
        <f>#REF!</f>
        <v>#REF!</v>
      </c>
      <c r="K412" s="34" t="e">
        <f>#REF!</f>
        <v>#REF!</v>
      </c>
      <c r="L412" s="34" t="e">
        <f>#REF!</f>
        <v>#REF!</v>
      </c>
      <c r="M412" s="34" t="e">
        <f>#REF!</f>
        <v>#REF!</v>
      </c>
      <c r="N412" s="34" t="e">
        <f>#REF!</f>
        <v>#REF!</v>
      </c>
      <c r="O412" s="34" t="e">
        <f>#REF!</f>
        <v>#REF!</v>
      </c>
      <c r="P412" s="34" t="e">
        <f>#REF!</f>
        <v>#REF!</v>
      </c>
      <c r="Q412" s="34" t="e">
        <f>#REF!</f>
        <v>#REF!</v>
      </c>
      <c r="R412" s="34" t="e">
        <f>#REF!</f>
        <v>#REF!</v>
      </c>
      <c r="S412" s="34" t="e">
        <f>#REF!</f>
        <v>#REF!</v>
      </c>
      <c r="T412" s="34" t="e">
        <f>#REF!</f>
        <v>#REF!</v>
      </c>
      <c r="U412" s="34" t="e">
        <f>#REF!</f>
        <v>#REF!</v>
      </c>
      <c r="V412" s="34" t="e">
        <f>#REF!</f>
        <v>#REF!</v>
      </c>
      <c r="W412" s="34" t="e">
        <f>#REF!</f>
        <v>#REF!</v>
      </c>
      <c r="X412" s="68" t="e">
        <f>#REF!</f>
        <v>#REF!</v>
      </c>
      <c r="Y412" s="59" t="e">
        <f t="shared" si="60"/>
        <v>#REF!</v>
      </c>
    </row>
    <row r="413" spans="1:25" ht="16.5" outlineLevel="6" thickBot="1">
      <c r="A413" s="5" t="s">
        <v>134</v>
      </c>
      <c r="B413" s="21">
        <v>951</v>
      </c>
      <c r="C413" s="6" t="s">
        <v>75</v>
      </c>
      <c r="D413" s="6" t="s">
        <v>336</v>
      </c>
      <c r="E413" s="6" t="s">
        <v>132</v>
      </c>
      <c r="F413" s="6"/>
      <c r="G413" s="7">
        <f t="shared" si="61"/>
        <v>20178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88" t="s">
        <v>135</v>
      </c>
      <c r="B414" s="92">
        <v>951</v>
      </c>
      <c r="C414" s="93" t="s">
        <v>75</v>
      </c>
      <c r="D414" s="93" t="s">
        <v>336</v>
      </c>
      <c r="E414" s="93" t="s">
        <v>133</v>
      </c>
      <c r="F414" s="93"/>
      <c r="G414" s="98">
        <v>20178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16.5" outlineLevel="6" thickBot="1">
      <c r="A415" s="51"/>
      <c r="B415" s="52"/>
      <c r="C415" s="52"/>
      <c r="D415" s="52"/>
      <c r="E415" s="52"/>
      <c r="F415" s="52"/>
      <c r="G415" s="53"/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43.5" outlineLevel="6" thickBot="1">
      <c r="A416" s="103" t="s">
        <v>63</v>
      </c>
      <c r="B416" s="104" t="s">
        <v>62</v>
      </c>
      <c r="C416" s="104" t="s">
        <v>61</v>
      </c>
      <c r="D416" s="104" t="s">
        <v>332</v>
      </c>
      <c r="E416" s="104" t="s">
        <v>5</v>
      </c>
      <c r="F416" s="105"/>
      <c r="G416" s="153">
        <f>G417+G529</f>
        <v>442052.13723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82"/>
      <c r="Y416" s="59"/>
    </row>
    <row r="417" spans="1:25" ht="19.5" outlineLevel="6" thickBot="1">
      <c r="A417" s="108" t="s">
        <v>47</v>
      </c>
      <c r="B417" s="18">
        <v>953</v>
      </c>
      <c r="C417" s="14" t="s">
        <v>46</v>
      </c>
      <c r="D417" s="14" t="s">
        <v>332</v>
      </c>
      <c r="E417" s="14" t="s">
        <v>5</v>
      </c>
      <c r="F417" s="14"/>
      <c r="G417" s="154">
        <f>G418+G438+G494+G511</f>
        <v>438753.13723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82"/>
      <c r="Y417" s="59"/>
    </row>
    <row r="418" spans="1:25" ht="19.5" outlineLevel="6" thickBot="1">
      <c r="A418" s="108" t="s">
        <v>136</v>
      </c>
      <c r="B418" s="18">
        <v>953</v>
      </c>
      <c r="C418" s="14" t="s">
        <v>18</v>
      </c>
      <c r="D418" s="14" t="s">
        <v>332</v>
      </c>
      <c r="E418" s="14" t="s">
        <v>5</v>
      </c>
      <c r="F418" s="14"/>
      <c r="G418" s="154">
        <f>G423+G419</f>
        <v>92245.81647000002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82"/>
      <c r="Y418" s="59"/>
    </row>
    <row r="419" spans="1:25" ht="32.25" outlineLevel="6" thickBot="1">
      <c r="A419" s="112" t="s">
        <v>138</v>
      </c>
      <c r="B419" s="19">
        <v>953</v>
      </c>
      <c r="C419" s="9" t="s">
        <v>18</v>
      </c>
      <c r="D419" s="9" t="s">
        <v>257</v>
      </c>
      <c r="E419" s="9" t="s">
        <v>5</v>
      </c>
      <c r="F419" s="9"/>
      <c r="G419" s="155">
        <f>G420</f>
        <v>255.44022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82"/>
      <c r="Y419" s="59"/>
    </row>
    <row r="420" spans="1:25" ht="18.75" customHeight="1" outlineLevel="6" thickBot="1">
      <c r="A420" s="112" t="s">
        <v>139</v>
      </c>
      <c r="B420" s="19">
        <v>953</v>
      </c>
      <c r="C420" s="9" t="s">
        <v>18</v>
      </c>
      <c r="D420" s="9" t="s">
        <v>258</v>
      </c>
      <c r="E420" s="9" t="s">
        <v>5</v>
      </c>
      <c r="F420" s="9"/>
      <c r="G420" s="155">
        <f>G421</f>
        <v>255.44022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94" t="s">
        <v>144</v>
      </c>
      <c r="B421" s="90">
        <v>953</v>
      </c>
      <c r="C421" s="91" t="s">
        <v>18</v>
      </c>
      <c r="D421" s="91" t="s">
        <v>263</v>
      </c>
      <c r="E421" s="91" t="s">
        <v>5</v>
      </c>
      <c r="F421" s="91"/>
      <c r="G421" s="157">
        <f>G422</f>
        <v>255.44022</v>
      </c>
      <c r="H421" s="2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43"/>
      <c r="X421" s="74"/>
      <c r="Y421" s="59">
        <v>0</v>
      </c>
    </row>
    <row r="422" spans="1:25" ht="16.5" outlineLevel="6" thickBot="1">
      <c r="A422" s="5" t="s">
        <v>112</v>
      </c>
      <c r="B422" s="21">
        <v>953</v>
      </c>
      <c r="C422" s="6" t="s">
        <v>18</v>
      </c>
      <c r="D422" s="6" t="s">
        <v>263</v>
      </c>
      <c r="E422" s="6" t="s">
        <v>89</v>
      </c>
      <c r="F422" s="6"/>
      <c r="G422" s="158">
        <v>255.44022</v>
      </c>
      <c r="H422" s="28" t="e">
        <f>H423+#REF!</f>
        <v>#REF!</v>
      </c>
      <c r="I422" s="28" t="e">
        <f>I423+#REF!</f>
        <v>#REF!</v>
      </c>
      <c r="J422" s="28" t="e">
        <f>J423+#REF!</f>
        <v>#REF!</v>
      </c>
      <c r="K422" s="28" t="e">
        <f>K423+#REF!</f>
        <v>#REF!</v>
      </c>
      <c r="L422" s="28" t="e">
        <f>L423+#REF!</f>
        <v>#REF!</v>
      </c>
      <c r="M422" s="28" t="e">
        <f>M423+#REF!</f>
        <v>#REF!</v>
      </c>
      <c r="N422" s="28" t="e">
        <f>N423+#REF!</f>
        <v>#REF!</v>
      </c>
      <c r="O422" s="28" t="e">
        <f>O423+#REF!</f>
        <v>#REF!</v>
      </c>
      <c r="P422" s="28" t="e">
        <f>P423+#REF!</f>
        <v>#REF!</v>
      </c>
      <c r="Q422" s="28" t="e">
        <f>Q423+#REF!</f>
        <v>#REF!</v>
      </c>
      <c r="R422" s="28" t="e">
        <f>R423+#REF!</f>
        <v>#REF!</v>
      </c>
      <c r="S422" s="28" t="e">
        <f>S423+#REF!</f>
        <v>#REF!</v>
      </c>
      <c r="T422" s="28" t="e">
        <f>T423+#REF!</f>
        <v>#REF!</v>
      </c>
      <c r="U422" s="28" t="e">
        <f>U423+#REF!</f>
        <v>#REF!</v>
      </c>
      <c r="V422" s="28" t="e">
        <f>V423+#REF!</f>
        <v>#REF!</v>
      </c>
      <c r="W422" s="28" t="e">
        <f>W423+#REF!</f>
        <v>#REF!</v>
      </c>
      <c r="X422" s="60" t="e">
        <f>X423+#REF!</f>
        <v>#REF!</v>
      </c>
      <c r="Y422" s="59" t="e">
        <f>X422/G416*100</f>
        <v>#REF!</v>
      </c>
    </row>
    <row r="423" spans="1:25" ht="32.25" outlineLevel="6" thickBot="1">
      <c r="A423" s="80" t="s">
        <v>413</v>
      </c>
      <c r="B423" s="19">
        <v>953</v>
      </c>
      <c r="C423" s="9" t="s">
        <v>18</v>
      </c>
      <c r="D423" s="9" t="s">
        <v>337</v>
      </c>
      <c r="E423" s="9" t="s">
        <v>5</v>
      </c>
      <c r="F423" s="9"/>
      <c r="G423" s="155">
        <f>G424+G434</f>
        <v>91990.37625000002</v>
      </c>
      <c r="H423" s="29" t="e">
        <f>H429+H434+#REF!+H527</f>
        <v>#REF!</v>
      </c>
      <c r="I423" s="29" t="e">
        <f>I429+I434+#REF!+I527</f>
        <v>#REF!</v>
      </c>
      <c r="J423" s="29" t="e">
        <f>J429+J434+#REF!+J527</f>
        <v>#REF!</v>
      </c>
      <c r="K423" s="29" t="e">
        <f>K429+K434+#REF!+K527</f>
        <v>#REF!</v>
      </c>
      <c r="L423" s="29" t="e">
        <f>L429+L434+#REF!+L527</f>
        <v>#REF!</v>
      </c>
      <c r="M423" s="29" t="e">
        <f>M429+M434+#REF!+M527</f>
        <v>#REF!</v>
      </c>
      <c r="N423" s="29" t="e">
        <f>N429+N434+#REF!+N527</f>
        <v>#REF!</v>
      </c>
      <c r="O423" s="29" t="e">
        <f>O429+O434+#REF!+O527</f>
        <v>#REF!</v>
      </c>
      <c r="P423" s="29" t="e">
        <f>P429+P434+#REF!+P527</f>
        <v>#REF!</v>
      </c>
      <c r="Q423" s="29" t="e">
        <f>Q429+Q434+#REF!+Q527</f>
        <v>#REF!</v>
      </c>
      <c r="R423" s="29" t="e">
        <f>R429+R434+#REF!+R527</f>
        <v>#REF!</v>
      </c>
      <c r="S423" s="29" t="e">
        <f>S429+S434+#REF!+S527</f>
        <v>#REF!</v>
      </c>
      <c r="T423" s="29" t="e">
        <f>T429+T434+#REF!+T527</f>
        <v>#REF!</v>
      </c>
      <c r="U423" s="29" t="e">
        <f>U429+U434+#REF!+U527</f>
        <v>#REF!</v>
      </c>
      <c r="V423" s="29" t="e">
        <f>V429+V434+#REF!+V527</f>
        <v>#REF!</v>
      </c>
      <c r="W423" s="29" t="e">
        <f>W429+W434+#REF!+W527</f>
        <v>#REF!</v>
      </c>
      <c r="X423" s="29" t="e">
        <f>X429+X434+#REF!+X527</f>
        <v>#REF!</v>
      </c>
      <c r="Y423" s="59" t="e">
        <f>X423/G417*100</f>
        <v>#REF!</v>
      </c>
    </row>
    <row r="424" spans="1:25" ht="32.25" outlineLevel="6" thickBot="1">
      <c r="A424" s="80" t="s">
        <v>188</v>
      </c>
      <c r="B424" s="19">
        <v>953</v>
      </c>
      <c r="C424" s="11" t="s">
        <v>18</v>
      </c>
      <c r="D424" s="11" t="s">
        <v>338</v>
      </c>
      <c r="E424" s="11" t="s">
        <v>5</v>
      </c>
      <c r="F424" s="11"/>
      <c r="G424" s="156">
        <f>G425+G428+G431</f>
        <v>91893.92425000001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42"/>
      <c r="Y424" s="59"/>
    </row>
    <row r="425" spans="1:25" ht="32.25" outlineLevel="6" thickBot="1">
      <c r="A425" s="94" t="s">
        <v>164</v>
      </c>
      <c r="B425" s="90">
        <v>953</v>
      </c>
      <c r="C425" s="91" t="s">
        <v>18</v>
      </c>
      <c r="D425" s="91" t="s">
        <v>339</v>
      </c>
      <c r="E425" s="91" t="s">
        <v>5</v>
      </c>
      <c r="F425" s="91"/>
      <c r="G425" s="157">
        <f>G426</f>
        <v>31413.96283</v>
      </c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42"/>
      <c r="Y425" s="59"/>
    </row>
    <row r="426" spans="1:25" ht="19.5" outlineLevel="6" thickBot="1">
      <c r="A426" s="5" t="s">
        <v>123</v>
      </c>
      <c r="B426" s="21">
        <v>953</v>
      </c>
      <c r="C426" s="6" t="s">
        <v>18</v>
      </c>
      <c r="D426" s="6" t="s">
        <v>339</v>
      </c>
      <c r="E426" s="6" t="s">
        <v>122</v>
      </c>
      <c r="F426" s="6"/>
      <c r="G426" s="158">
        <f>G427</f>
        <v>31413.96283</v>
      </c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42"/>
      <c r="Y426" s="59"/>
    </row>
    <row r="427" spans="1:25" ht="48" outlineLevel="6" thickBot="1">
      <c r="A427" s="99" t="s">
        <v>213</v>
      </c>
      <c r="B427" s="92">
        <v>953</v>
      </c>
      <c r="C427" s="93" t="s">
        <v>18</v>
      </c>
      <c r="D427" s="93" t="s">
        <v>339</v>
      </c>
      <c r="E427" s="93" t="s">
        <v>89</v>
      </c>
      <c r="F427" s="93"/>
      <c r="G427" s="159">
        <v>31413.96283</v>
      </c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42"/>
      <c r="Y427" s="59"/>
    </row>
    <row r="428" spans="1:25" ht="63.75" outlineLevel="6" thickBot="1">
      <c r="A428" s="114" t="s">
        <v>189</v>
      </c>
      <c r="B428" s="90">
        <v>953</v>
      </c>
      <c r="C428" s="91" t="s">
        <v>18</v>
      </c>
      <c r="D428" s="91" t="s">
        <v>340</v>
      </c>
      <c r="E428" s="91" t="s">
        <v>5</v>
      </c>
      <c r="F428" s="91"/>
      <c r="G428" s="157">
        <f>G429</f>
        <v>58754</v>
      </c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42"/>
      <c r="Y428" s="59"/>
    </row>
    <row r="429" spans="1:25" ht="16.5" outlineLevel="6" thickBot="1">
      <c r="A429" s="5" t="s">
        <v>123</v>
      </c>
      <c r="B429" s="21">
        <v>953</v>
      </c>
      <c r="C429" s="6" t="s">
        <v>18</v>
      </c>
      <c r="D429" s="6" t="s">
        <v>340</v>
      </c>
      <c r="E429" s="6" t="s">
        <v>122</v>
      </c>
      <c r="F429" s="6"/>
      <c r="G429" s="158">
        <f>G430</f>
        <v>58754</v>
      </c>
      <c r="H429" s="32">
        <f aca="true" t="shared" si="63" ref="H429:X429">H430</f>
        <v>0</v>
      </c>
      <c r="I429" s="32">
        <f t="shared" si="63"/>
        <v>0</v>
      </c>
      <c r="J429" s="32">
        <f t="shared" si="63"/>
        <v>0</v>
      </c>
      <c r="K429" s="32">
        <f t="shared" si="63"/>
        <v>0</v>
      </c>
      <c r="L429" s="32">
        <f t="shared" si="63"/>
        <v>0</v>
      </c>
      <c r="M429" s="32">
        <f t="shared" si="63"/>
        <v>0</v>
      </c>
      <c r="N429" s="32">
        <f t="shared" si="63"/>
        <v>0</v>
      </c>
      <c r="O429" s="32">
        <f t="shared" si="63"/>
        <v>0</v>
      </c>
      <c r="P429" s="32">
        <f t="shared" si="63"/>
        <v>0</v>
      </c>
      <c r="Q429" s="32">
        <f t="shared" si="63"/>
        <v>0</v>
      </c>
      <c r="R429" s="32">
        <f t="shared" si="63"/>
        <v>0</v>
      </c>
      <c r="S429" s="32">
        <f t="shared" si="63"/>
        <v>0</v>
      </c>
      <c r="T429" s="32">
        <f t="shared" si="63"/>
        <v>0</v>
      </c>
      <c r="U429" s="32">
        <f t="shared" si="63"/>
        <v>0</v>
      </c>
      <c r="V429" s="32">
        <f t="shared" si="63"/>
        <v>0</v>
      </c>
      <c r="W429" s="32">
        <f t="shared" si="63"/>
        <v>0</v>
      </c>
      <c r="X429" s="67">
        <f t="shared" si="63"/>
        <v>34477.81647</v>
      </c>
      <c r="Y429" s="59">
        <f>X429/G423*100</f>
        <v>37.47980807938047</v>
      </c>
    </row>
    <row r="430" spans="1:25" ht="48" outlineLevel="6" thickBot="1">
      <c r="A430" s="99" t="s">
        <v>213</v>
      </c>
      <c r="B430" s="92">
        <v>953</v>
      </c>
      <c r="C430" s="93" t="s">
        <v>18</v>
      </c>
      <c r="D430" s="93" t="s">
        <v>340</v>
      </c>
      <c r="E430" s="93" t="s">
        <v>89</v>
      </c>
      <c r="F430" s="93"/>
      <c r="G430" s="159">
        <v>58754</v>
      </c>
      <c r="H430" s="34">
        <f aca="true" t="shared" si="64" ref="H430:X430">H432</f>
        <v>0</v>
      </c>
      <c r="I430" s="34">
        <f t="shared" si="64"/>
        <v>0</v>
      </c>
      <c r="J430" s="34">
        <f t="shared" si="64"/>
        <v>0</v>
      </c>
      <c r="K430" s="34">
        <f t="shared" si="64"/>
        <v>0</v>
      </c>
      <c r="L430" s="34">
        <f t="shared" si="64"/>
        <v>0</v>
      </c>
      <c r="M430" s="34">
        <f t="shared" si="64"/>
        <v>0</v>
      </c>
      <c r="N430" s="34">
        <f t="shared" si="64"/>
        <v>0</v>
      </c>
      <c r="O430" s="34">
        <f t="shared" si="64"/>
        <v>0</v>
      </c>
      <c r="P430" s="34">
        <f t="shared" si="64"/>
        <v>0</v>
      </c>
      <c r="Q430" s="34">
        <f t="shared" si="64"/>
        <v>0</v>
      </c>
      <c r="R430" s="34">
        <f t="shared" si="64"/>
        <v>0</v>
      </c>
      <c r="S430" s="34">
        <f t="shared" si="64"/>
        <v>0</v>
      </c>
      <c r="T430" s="34">
        <f t="shared" si="64"/>
        <v>0</v>
      </c>
      <c r="U430" s="34">
        <f t="shared" si="64"/>
        <v>0</v>
      </c>
      <c r="V430" s="34">
        <f t="shared" si="64"/>
        <v>0</v>
      </c>
      <c r="W430" s="34">
        <f t="shared" si="64"/>
        <v>0</v>
      </c>
      <c r="X430" s="68">
        <f t="shared" si="64"/>
        <v>34477.81647</v>
      </c>
      <c r="Y430" s="59">
        <f>X430/G424*100</f>
        <v>37.51914694186106</v>
      </c>
    </row>
    <row r="431" spans="1:25" ht="32.25" outlineLevel="6" thickBot="1">
      <c r="A431" s="125" t="s">
        <v>190</v>
      </c>
      <c r="B431" s="132">
        <v>953</v>
      </c>
      <c r="C431" s="91" t="s">
        <v>18</v>
      </c>
      <c r="D431" s="91" t="s">
        <v>341</v>
      </c>
      <c r="E431" s="91" t="s">
        <v>5</v>
      </c>
      <c r="F431" s="91"/>
      <c r="G431" s="157">
        <f>G432</f>
        <v>1725.96142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123</v>
      </c>
      <c r="B432" s="21">
        <v>953</v>
      </c>
      <c r="C432" s="6" t="s">
        <v>18</v>
      </c>
      <c r="D432" s="6" t="s">
        <v>341</v>
      </c>
      <c r="E432" s="6" t="s">
        <v>122</v>
      </c>
      <c r="F432" s="6"/>
      <c r="G432" s="158">
        <f>G433</f>
        <v>1725.96142</v>
      </c>
      <c r="H432" s="2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44"/>
      <c r="X432" s="65">
        <v>34477.81647</v>
      </c>
      <c r="Y432" s="59">
        <f>X432/G426*100</f>
        <v>109.75315867208593</v>
      </c>
    </row>
    <row r="433" spans="1:25" ht="16.5" outlineLevel="6" thickBot="1">
      <c r="A433" s="96" t="s">
        <v>87</v>
      </c>
      <c r="B433" s="134">
        <v>953</v>
      </c>
      <c r="C433" s="93" t="s">
        <v>18</v>
      </c>
      <c r="D433" s="93" t="s">
        <v>341</v>
      </c>
      <c r="E433" s="93" t="s">
        <v>88</v>
      </c>
      <c r="F433" s="93"/>
      <c r="G433" s="159">
        <v>1725.96142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135" t="s">
        <v>234</v>
      </c>
      <c r="B434" s="139">
        <v>953</v>
      </c>
      <c r="C434" s="9" t="s">
        <v>18</v>
      </c>
      <c r="D434" s="9" t="s">
        <v>342</v>
      </c>
      <c r="E434" s="9" t="s">
        <v>5</v>
      </c>
      <c r="F434" s="9"/>
      <c r="G434" s="155">
        <f>G435</f>
        <v>96.452</v>
      </c>
      <c r="H434" s="31" t="e">
        <f aca="true" t="shared" si="65" ref="H434:X434">H435+H452+H463+H458</f>
        <v>#REF!</v>
      </c>
      <c r="I434" s="31" t="e">
        <f t="shared" si="65"/>
        <v>#REF!</v>
      </c>
      <c r="J434" s="31" t="e">
        <f t="shared" si="65"/>
        <v>#REF!</v>
      </c>
      <c r="K434" s="31" t="e">
        <f t="shared" si="65"/>
        <v>#REF!</v>
      </c>
      <c r="L434" s="31" t="e">
        <f t="shared" si="65"/>
        <v>#REF!</v>
      </c>
      <c r="M434" s="31" t="e">
        <f t="shared" si="65"/>
        <v>#REF!</v>
      </c>
      <c r="N434" s="31" t="e">
        <f t="shared" si="65"/>
        <v>#REF!</v>
      </c>
      <c r="O434" s="31" t="e">
        <f t="shared" si="65"/>
        <v>#REF!</v>
      </c>
      <c r="P434" s="31" t="e">
        <f t="shared" si="65"/>
        <v>#REF!</v>
      </c>
      <c r="Q434" s="31" t="e">
        <f t="shared" si="65"/>
        <v>#REF!</v>
      </c>
      <c r="R434" s="31" t="e">
        <f t="shared" si="65"/>
        <v>#REF!</v>
      </c>
      <c r="S434" s="31" t="e">
        <f t="shared" si="65"/>
        <v>#REF!</v>
      </c>
      <c r="T434" s="31" t="e">
        <f t="shared" si="65"/>
        <v>#REF!</v>
      </c>
      <c r="U434" s="31" t="e">
        <f t="shared" si="65"/>
        <v>#REF!</v>
      </c>
      <c r="V434" s="31" t="e">
        <f t="shared" si="65"/>
        <v>#REF!</v>
      </c>
      <c r="W434" s="31" t="e">
        <f t="shared" si="65"/>
        <v>#REF!</v>
      </c>
      <c r="X434" s="31" t="e">
        <f t="shared" si="65"/>
        <v>#REF!</v>
      </c>
      <c r="Y434" s="59" t="e">
        <f>X434/G428*100</f>
        <v>#REF!</v>
      </c>
    </row>
    <row r="435" spans="1:25" ht="32.25" outlineLevel="6" thickBot="1">
      <c r="A435" s="125" t="s">
        <v>191</v>
      </c>
      <c r="B435" s="132">
        <v>953</v>
      </c>
      <c r="C435" s="91" t="s">
        <v>18</v>
      </c>
      <c r="D435" s="91" t="s">
        <v>343</v>
      </c>
      <c r="E435" s="91" t="s">
        <v>5</v>
      </c>
      <c r="F435" s="91"/>
      <c r="G435" s="157">
        <f>G436</f>
        <v>96.452</v>
      </c>
      <c r="H435" s="32">
        <f aca="true" t="shared" si="66" ref="H435:X435">H436</f>
        <v>0</v>
      </c>
      <c r="I435" s="32">
        <f t="shared" si="66"/>
        <v>0</v>
      </c>
      <c r="J435" s="32">
        <f t="shared" si="66"/>
        <v>0</v>
      </c>
      <c r="K435" s="32">
        <f t="shared" si="66"/>
        <v>0</v>
      </c>
      <c r="L435" s="32">
        <f t="shared" si="66"/>
        <v>0</v>
      </c>
      <c r="M435" s="32">
        <f t="shared" si="66"/>
        <v>0</v>
      </c>
      <c r="N435" s="32">
        <f t="shared" si="66"/>
        <v>0</v>
      </c>
      <c r="O435" s="32">
        <f t="shared" si="66"/>
        <v>0</v>
      </c>
      <c r="P435" s="32">
        <f t="shared" si="66"/>
        <v>0</v>
      </c>
      <c r="Q435" s="32">
        <f t="shared" si="66"/>
        <v>0</v>
      </c>
      <c r="R435" s="32">
        <f t="shared" si="66"/>
        <v>0</v>
      </c>
      <c r="S435" s="32">
        <f t="shared" si="66"/>
        <v>0</v>
      </c>
      <c r="T435" s="32">
        <f t="shared" si="66"/>
        <v>0</v>
      </c>
      <c r="U435" s="32">
        <f t="shared" si="66"/>
        <v>0</v>
      </c>
      <c r="V435" s="32">
        <f t="shared" si="66"/>
        <v>0</v>
      </c>
      <c r="W435" s="32">
        <f t="shared" si="66"/>
        <v>0</v>
      </c>
      <c r="X435" s="70">
        <f t="shared" si="66"/>
        <v>48148.89725</v>
      </c>
      <c r="Y435" s="59">
        <f>X435/G429*100</f>
        <v>81.94999021343227</v>
      </c>
    </row>
    <row r="436" spans="1:25" ht="16.5" outlineLevel="6" thickBot="1">
      <c r="A436" s="5" t="s">
        <v>123</v>
      </c>
      <c r="B436" s="21">
        <v>953</v>
      </c>
      <c r="C436" s="6" t="s">
        <v>18</v>
      </c>
      <c r="D436" s="6" t="s">
        <v>343</v>
      </c>
      <c r="E436" s="6" t="s">
        <v>122</v>
      </c>
      <c r="F436" s="6"/>
      <c r="G436" s="158">
        <f>G437</f>
        <v>96.452</v>
      </c>
      <c r="H436" s="34">
        <f aca="true" t="shared" si="67" ref="H436:X436">H443</f>
        <v>0</v>
      </c>
      <c r="I436" s="34">
        <f t="shared" si="67"/>
        <v>0</v>
      </c>
      <c r="J436" s="34">
        <f t="shared" si="67"/>
        <v>0</v>
      </c>
      <c r="K436" s="34">
        <f t="shared" si="67"/>
        <v>0</v>
      </c>
      <c r="L436" s="34">
        <f t="shared" si="67"/>
        <v>0</v>
      </c>
      <c r="M436" s="34">
        <f t="shared" si="67"/>
        <v>0</v>
      </c>
      <c r="N436" s="34">
        <f t="shared" si="67"/>
        <v>0</v>
      </c>
      <c r="O436" s="34">
        <f t="shared" si="67"/>
        <v>0</v>
      </c>
      <c r="P436" s="34">
        <f t="shared" si="67"/>
        <v>0</v>
      </c>
      <c r="Q436" s="34">
        <f t="shared" si="67"/>
        <v>0</v>
      </c>
      <c r="R436" s="34">
        <f t="shared" si="67"/>
        <v>0</v>
      </c>
      <c r="S436" s="34">
        <f t="shared" si="67"/>
        <v>0</v>
      </c>
      <c r="T436" s="34">
        <f t="shared" si="67"/>
        <v>0</v>
      </c>
      <c r="U436" s="34">
        <f t="shared" si="67"/>
        <v>0</v>
      </c>
      <c r="V436" s="34">
        <f t="shared" si="67"/>
        <v>0</v>
      </c>
      <c r="W436" s="34">
        <f t="shared" si="67"/>
        <v>0</v>
      </c>
      <c r="X436" s="68">
        <f t="shared" si="67"/>
        <v>48148.89725</v>
      </c>
      <c r="Y436" s="59">
        <f>X436/G430*100</f>
        <v>81.94999021343227</v>
      </c>
    </row>
    <row r="437" spans="1:25" ht="16.5" outlineLevel="6" thickBot="1">
      <c r="A437" s="96" t="s">
        <v>87</v>
      </c>
      <c r="B437" s="134">
        <v>953</v>
      </c>
      <c r="C437" s="93" t="s">
        <v>18</v>
      </c>
      <c r="D437" s="93" t="s">
        <v>343</v>
      </c>
      <c r="E437" s="93" t="s">
        <v>88</v>
      </c>
      <c r="F437" s="93"/>
      <c r="G437" s="159">
        <v>96.452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124" t="s">
        <v>39</v>
      </c>
      <c r="B438" s="18">
        <v>953</v>
      </c>
      <c r="C438" s="39" t="s">
        <v>19</v>
      </c>
      <c r="D438" s="39" t="s">
        <v>256</v>
      </c>
      <c r="E438" s="39" t="s">
        <v>5</v>
      </c>
      <c r="F438" s="39"/>
      <c r="G438" s="160">
        <f>G443+G439</f>
        <v>329035.98519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32.25" outlineLevel="6" thickBot="1">
      <c r="A439" s="112" t="s">
        <v>138</v>
      </c>
      <c r="B439" s="19">
        <v>953</v>
      </c>
      <c r="C439" s="9" t="s">
        <v>19</v>
      </c>
      <c r="D439" s="9" t="s">
        <v>257</v>
      </c>
      <c r="E439" s="9" t="s">
        <v>5</v>
      </c>
      <c r="F439" s="9"/>
      <c r="G439" s="155">
        <f>G440</f>
        <v>1097.49305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2"/>
      <c r="Y439" s="59"/>
    </row>
    <row r="440" spans="1:25" ht="32.25" outlineLevel="6" thickBot="1">
      <c r="A440" s="112" t="s">
        <v>139</v>
      </c>
      <c r="B440" s="19">
        <v>953</v>
      </c>
      <c r="C440" s="9" t="s">
        <v>19</v>
      </c>
      <c r="D440" s="9" t="s">
        <v>258</v>
      </c>
      <c r="E440" s="9" t="s">
        <v>5</v>
      </c>
      <c r="F440" s="9"/>
      <c r="G440" s="155">
        <f>G441</f>
        <v>1097.49305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2"/>
      <c r="Y440" s="59"/>
    </row>
    <row r="441" spans="1:25" ht="16.5" outlineLevel="6" thickBot="1">
      <c r="A441" s="94" t="s">
        <v>144</v>
      </c>
      <c r="B441" s="90">
        <v>953</v>
      </c>
      <c r="C441" s="91" t="s">
        <v>19</v>
      </c>
      <c r="D441" s="91" t="s">
        <v>344</v>
      </c>
      <c r="E441" s="91" t="s">
        <v>5</v>
      </c>
      <c r="F441" s="91"/>
      <c r="G441" s="157">
        <f>G442</f>
        <v>1097.49305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6.5" outlineLevel="6" thickBot="1">
      <c r="A442" s="5" t="s">
        <v>112</v>
      </c>
      <c r="B442" s="21">
        <v>953</v>
      </c>
      <c r="C442" s="6" t="s">
        <v>19</v>
      </c>
      <c r="D442" s="6" t="s">
        <v>344</v>
      </c>
      <c r="E442" s="6" t="s">
        <v>89</v>
      </c>
      <c r="F442" s="6"/>
      <c r="G442" s="158">
        <v>1097.49305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2"/>
      <c r="Y442" s="59"/>
    </row>
    <row r="443" spans="1:25" ht="32.25" outlineLevel="6" thickBot="1">
      <c r="A443" s="80" t="s">
        <v>413</v>
      </c>
      <c r="B443" s="19">
        <v>953</v>
      </c>
      <c r="C443" s="9" t="s">
        <v>19</v>
      </c>
      <c r="D443" s="9" t="s">
        <v>337</v>
      </c>
      <c r="E443" s="9" t="s">
        <v>5</v>
      </c>
      <c r="F443" s="9"/>
      <c r="G443" s="155">
        <f>G444+G482+G487</f>
        <v>327938.49214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48148.89725</v>
      </c>
      <c r="Y443" s="59">
        <f>X443/G437*100</f>
        <v>49920.061014805295</v>
      </c>
    </row>
    <row r="444" spans="1:25" ht="16.5" outlineLevel="6" thickBot="1">
      <c r="A444" s="136" t="s">
        <v>192</v>
      </c>
      <c r="B444" s="20">
        <v>953</v>
      </c>
      <c r="C444" s="11" t="s">
        <v>19</v>
      </c>
      <c r="D444" s="11" t="s">
        <v>345</v>
      </c>
      <c r="E444" s="11" t="s">
        <v>5</v>
      </c>
      <c r="F444" s="11"/>
      <c r="G444" s="156">
        <f>G445+G455+G464+G469+G458+G477+G461</f>
        <v>309049.49179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94" t="s">
        <v>145</v>
      </c>
      <c r="B445" s="90">
        <v>953</v>
      </c>
      <c r="C445" s="91" t="s">
        <v>19</v>
      </c>
      <c r="D445" s="91" t="s">
        <v>346</v>
      </c>
      <c r="E445" s="91" t="s">
        <v>5</v>
      </c>
      <c r="F445" s="91"/>
      <c r="G445" s="157">
        <f>G446+G449+G452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5" t="s">
        <v>114</v>
      </c>
      <c r="B446" s="21">
        <v>953</v>
      </c>
      <c r="C446" s="6" t="s">
        <v>19</v>
      </c>
      <c r="D446" s="6" t="s">
        <v>346</v>
      </c>
      <c r="E446" s="6" t="s">
        <v>113</v>
      </c>
      <c r="F446" s="6"/>
      <c r="G446" s="158">
        <f>G447+G448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16.5" outlineLevel="6" thickBot="1">
      <c r="A447" s="88" t="s">
        <v>252</v>
      </c>
      <c r="B447" s="92">
        <v>953</v>
      </c>
      <c r="C447" s="93" t="s">
        <v>19</v>
      </c>
      <c r="D447" s="93" t="s">
        <v>346</v>
      </c>
      <c r="E447" s="93" t="s">
        <v>115</v>
      </c>
      <c r="F447" s="93"/>
      <c r="G447" s="159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48" outlineLevel="6" thickBot="1">
      <c r="A448" s="88" t="s">
        <v>250</v>
      </c>
      <c r="B448" s="92">
        <v>953</v>
      </c>
      <c r="C448" s="93" t="s">
        <v>19</v>
      </c>
      <c r="D448" s="93" t="s">
        <v>346</v>
      </c>
      <c r="E448" s="93" t="s">
        <v>251</v>
      </c>
      <c r="F448" s="93"/>
      <c r="G448" s="159"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5" t="s">
        <v>101</v>
      </c>
      <c r="B449" s="21">
        <v>953</v>
      </c>
      <c r="C449" s="6" t="s">
        <v>19</v>
      </c>
      <c r="D449" s="6" t="s">
        <v>346</v>
      </c>
      <c r="E449" s="6" t="s">
        <v>95</v>
      </c>
      <c r="F449" s="6"/>
      <c r="G449" s="158">
        <f>G450+G451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88" t="s">
        <v>102</v>
      </c>
      <c r="B450" s="92">
        <v>953</v>
      </c>
      <c r="C450" s="93" t="s">
        <v>19</v>
      </c>
      <c r="D450" s="93" t="s">
        <v>346</v>
      </c>
      <c r="E450" s="93" t="s">
        <v>96</v>
      </c>
      <c r="F450" s="93"/>
      <c r="G450" s="159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32.25" outlineLevel="6" thickBot="1">
      <c r="A451" s="88" t="s">
        <v>103</v>
      </c>
      <c r="B451" s="92">
        <v>953</v>
      </c>
      <c r="C451" s="93" t="s">
        <v>19</v>
      </c>
      <c r="D451" s="93" t="s">
        <v>346</v>
      </c>
      <c r="E451" s="93" t="s">
        <v>97</v>
      </c>
      <c r="F451" s="93"/>
      <c r="G451" s="159"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7.25" customHeight="1" outlineLevel="6" thickBot="1">
      <c r="A452" s="5" t="s">
        <v>104</v>
      </c>
      <c r="B452" s="21">
        <v>953</v>
      </c>
      <c r="C452" s="6" t="s">
        <v>19</v>
      </c>
      <c r="D452" s="6" t="s">
        <v>346</v>
      </c>
      <c r="E452" s="6" t="s">
        <v>98</v>
      </c>
      <c r="F452" s="6"/>
      <c r="G452" s="158">
        <f>G453+G454</f>
        <v>0</v>
      </c>
      <c r="H452" s="32">
        <f aca="true" t="shared" si="68" ref="H452:X452">H453</f>
        <v>0</v>
      </c>
      <c r="I452" s="32">
        <f t="shared" si="68"/>
        <v>0</v>
      </c>
      <c r="J452" s="32">
        <f t="shared" si="68"/>
        <v>0</v>
      </c>
      <c r="K452" s="32">
        <f t="shared" si="68"/>
        <v>0</v>
      </c>
      <c r="L452" s="32">
        <f t="shared" si="68"/>
        <v>0</v>
      </c>
      <c r="M452" s="32">
        <f t="shared" si="68"/>
        <v>0</v>
      </c>
      <c r="N452" s="32">
        <f t="shared" si="68"/>
        <v>0</v>
      </c>
      <c r="O452" s="32">
        <f t="shared" si="68"/>
        <v>0</v>
      </c>
      <c r="P452" s="32">
        <f t="shared" si="68"/>
        <v>0</v>
      </c>
      <c r="Q452" s="32">
        <f t="shared" si="68"/>
        <v>0</v>
      </c>
      <c r="R452" s="32">
        <f t="shared" si="68"/>
        <v>0</v>
      </c>
      <c r="S452" s="32">
        <f t="shared" si="68"/>
        <v>0</v>
      </c>
      <c r="T452" s="32">
        <f t="shared" si="68"/>
        <v>0</v>
      </c>
      <c r="U452" s="32">
        <f t="shared" si="68"/>
        <v>0</v>
      </c>
      <c r="V452" s="32">
        <f t="shared" si="68"/>
        <v>0</v>
      </c>
      <c r="W452" s="32">
        <f t="shared" si="68"/>
        <v>0</v>
      </c>
      <c r="X452" s="67">
        <f t="shared" si="68"/>
        <v>19460.04851</v>
      </c>
      <c r="Y452" s="59" t="e">
        <f>X452/G446*100</f>
        <v>#DIV/0!</v>
      </c>
    </row>
    <row r="453" spans="1:25" ht="32.25" outlineLevel="6" thickBot="1">
      <c r="A453" s="88" t="s">
        <v>105</v>
      </c>
      <c r="B453" s="92">
        <v>953</v>
      </c>
      <c r="C453" s="93" t="s">
        <v>19</v>
      </c>
      <c r="D453" s="93" t="s">
        <v>346</v>
      </c>
      <c r="E453" s="93" t="s">
        <v>99</v>
      </c>
      <c r="F453" s="93"/>
      <c r="G453" s="159">
        <v>0</v>
      </c>
      <c r="H453" s="34">
        <f aca="true" t="shared" si="69" ref="H453:X453">H456</f>
        <v>0</v>
      </c>
      <c r="I453" s="34">
        <f t="shared" si="69"/>
        <v>0</v>
      </c>
      <c r="J453" s="34">
        <f t="shared" si="69"/>
        <v>0</v>
      </c>
      <c r="K453" s="34">
        <f t="shared" si="69"/>
        <v>0</v>
      </c>
      <c r="L453" s="34">
        <f t="shared" si="69"/>
        <v>0</v>
      </c>
      <c r="M453" s="34">
        <f t="shared" si="69"/>
        <v>0</v>
      </c>
      <c r="N453" s="34">
        <f t="shared" si="69"/>
        <v>0</v>
      </c>
      <c r="O453" s="34">
        <f t="shared" si="69"/>
        <v>0</v>
      </c>
      <c r="P453" s="34">
        <f t="shared" si="69"/>
        <v>0</v>
      </c>
      <c r="Q453" s="34">
        <f t="shared" si="69"/>
        <v>0</v>
      </c>
      <c r="R453" s="34">
        <f t="shared" si="69"/>
        <v>0</v>
      </c>
      <c r="S453" s="34">
        <f t="shared" si="69"/>
        <v>0</v>
      </c>
      <c r="T453" s="34">
        <f t="shared" si="69"/>
        <v>0</v>
      </c>
      <c r="U453" s="34">
        <f t="shared" si="69"/>
        <v>0</v>
      </c>
      <c r="V453" s="34">
        <f t="shared" si="69"/>
        <v>0</v>
      </c>
      <c r="W453" s="34">
        <f t="shared" si="69"/>
        <v>0</v>
      </c>
      <c r="X453" s="68">
        <f t="shared" si="69"/>
        <v>19460.04851</v>
      </c>
      <c r="Y453" s="59" t="e">
        <f>X453/G447*100</f>
        <v>#DIV/0!</v>
      </c>
    </row>
    <row r="454" spans="1:25" ht="16.5" outlineLevel="6" thickBot="1">
      <c r="A454" s="88" t="s">
        <v>106</v>
      </c>
      <c r="B454" s="92">
        <v>953</v>
      </c>
      <c r="C454" s="93" t="s">
        <v>19</v>
      </c>
      <c r="D454" s="93" t="s">
        <v>346</v>
      </c>
      <c r="E454" s="93" t="s">
        <v>100</v>
      </c>
      <c r="F454" s="93"/>
      <c r="G454" s="159"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82"/>
      <c r="Y454" s="59"/>
    </row>
    <row r="455" spans="1:25" ht="32.25" outlineLevel="6" thickBot="1">
      <c r="A455" s="94" t="s">
        <v>164</v>
      </c>
      <c r="B455" s="90">
        <v>953</v>
      </c>
      <c r="C455" s="91" t="s">
        <v>19</v>
      </c>
      <c r="D455" s="91" t="s">
        <v>347</v>
      </c>
      <c r="E455" s="91" t="s">
        <v>5</v>
      </c>
      <c r="F455" s="91"/>
      <c r="G455" s="157">
        <f>G456</f>
        <v>60541.57181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2"/>
      <c r="Y455" s="59"/>
    </row>
    <row r="456" spans="1:25" ht="16.5" outlineLevel="6" thickBot="1">
      <c r="A456" s="5" t="s">
        <v>123</v>
      </c>
      <c r="B456" s="21">
        <v>953</v>
      </c>
      <c r="C456" s="6" t="s">
        <v>19</v>
      </c>
      <c r="D456" s="6" t="s">
        <v>347</v>
      </c>
      <c r="E456" s="6" t="s">
        <v>122</v>
      </c>
      <c r="F456" s="6"/>
      <c r="G456" s="158">
        <f>G457</f>
        <v>60541.57181</v>
      </c>
      <c r="H456" s="2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4"/>
      <c r="X456" s="65">
        <v>19460.04851</v>
      </c>
      <c r="Y456" s="59" t="e">
        <f>X456/G450*100</f>
        <v>#DIV/0!</v>
      </c>
    </row>
    <row r="457" spans="1:25" ht="48" outlineLevel="6" thickBot="1">
      <c r="A457" s="99" t="s">
        <v>213</v>
      </c>
      <c r="B457" s="92">
        <v>953</v>
      </c>
      <c r="C457" s="93" t="s">
        <v>19</v>
      </c>
      <c r="D457" s="93" t="s">
        <v>347</v>
      </c>
      <c r="E457" s="93" t="s">
        <v>89</v>
      </c>
      <c r="F457" s="93"/>
      <c r="G457" s="159">
        <v>60541.57181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125" t="s">
        <v>210</v>
      </c>
      <c r="B458" s="90">
        <v>953</v>
      </c>
      <c r="C458" s="91" t="s">
        <v>19</v>
      </c>
      <c r="D458" s="91" t="s">
        <v>355</v>
      </c>
      <c r="E458" s="91" t="s">
        <v>5</v>
      </c>
      <c r="F458" s="91"/>
      <c r="G458" s="157">
        <f>G459</f>
        <v>4527.91998</v>
      </c>
      <c r="H458" s="31">
        <f aca="true" t="shared" si="70" ref="H458:X458">H459</f>
        <v>0</v>
      </c>
      <c r="I458" s="31">
        <f t="shared" si="70"/>
        <v>0</v>
      </c>
      <c r="J458" s="31">
        <f t="shared" si="70"/>
        <v>0</v>
      </c>
      <c r="K458" s="31">
        <f t="shared" si="70"/>
        <v>0</v>
      </c>
      <c r="L458" s="31">
        <f t="shared" si="70"/>
        <v>0</v>
      </c>
      <c r="M458" s="31">
        <f t="shared" si="70"/>
        <v>0</v>
      </c>
      <c r="N458" s="31">
        <f t="shared" si="70"/>
        <v>0</v>
      </c>
      <c r="O458" s="31">
        <f t="shared" si="70"/>
        <v>0</v>
      </c>
      <c r="P458" s="31">
        <f t="shared" si="70"/>
        <v>0</v>
      </c>
      <c r="Q458" s="31">
        <f t="shared" si="70"/>
        <v>0</v>
      </c>
      <c r="R458" s="31">
        <f t="shared" si="70"/>
        <v>0</v>
      </c>
      <c r="S458" s="31">
        <f t="shared" si="70"/>
        <v>0</v>
      </c>
      <c r="T458" s="31">
        <f t="shared" si="70"/>
        <v>0</v>
      </c>
      <c r="U458" s="31">
        <f t="shared" si="70"/>
        <v>0</v>
      </c>
      <c r="V458" s="31">
        <f t="shared" si="70"/>
        <v>0</v>
      </c>
      <c r="W458" s="31">
        <f t="shared" si="70"/>
        <v>0</v>
      </c>
      <c r="X458" s="31">
        <f t="shared" si="70"/>
        <v>0</v>
      </c>
      <c r="Y458" s="59">
        <v>0</v>
      </c>
    </row>
    <row r="459" spans="1:25" ht="16.5" outlineLevel="6" thickBot="1">
      <c r="A459" s="5" t="s">
        <v>123</v>
      </c>
      <c r="B459" s="21">
        <v>953</v>
      </c>
      <c r="C459" s="6" t="s">
        <v>19</v>
      </c>
      <c r="D459" s="6" t="s">
        <v>355</v>
      </c>
      <c r="E459" s="6" t="s">
        <v>122</v>
      </c>
      <c r="F459" s="6"/>
      <c r="G459" s="158">
        <f>G460</f>
        <v>4527.91998</v>
      </c>
      <c r="H459" s="34">
        <f aca="true" t="shared" si="71" ref="H459:X459">H462</f>
        <v>0</v>
      </c>
      <c r="I459" s="34">
        <f t="shared" si="71"/>
        <v>0</v>
      </c>
      <c r="J459" s="34">
        <f t="shared" si="71"/>
        <v>0</v>
      </c>
      <c r="K459" s="34">
        <f t="shared" si="71"/>
        <v>0</v>
      </c>
      <c r="L459" s="34">
        <f t="shared" si="71"/>
        <v>0</v>
      </c>
      <c r="M459" s="34">
        <f t="shared" si="71"/>
        <v>0</v>
      </c>
      <c r="N459" s="34">
        <f t="shared" si="71"/>
        <v>0</v>
      </c>
      <c r="O459" s="34">
        <f t="shared" si="71"/>
        <v>0</v>
      </c>
      <c r="P459" s="34">
        <f t="shared" si="71"/>
        <v>0</v>
      </c>
      <c r="Q459" s="34">
        <f t="shared" si="71"/>
        <v>0</v>
      </c>
      <c r="R459" s="34">
        <f t="shared" si="71"/>
        <v>0</v>
      </c>
      <c r="S459" s="34">
        <f t="shared" si="71"/>
        <v>0</v>
      </c>
      <c r="T459" s="34">
        <f t="shared" si="71"/>
        <v>0</v>
      </c>
      <c r="U459" s="34">
        <f t="shared" si="71"/>
        <v>0</v>
      </c>
      <c r="V459" s="34">
        <f t="shared" si="71"/>
        <v>0</v>
      </c>
      <c r="W459" s="34">
        <f t="shared" si="71"/>
        <v>0</v>
      </c>
      <c r="X459" s="34">
        <f t="shared" si="71"/>
        <v>0</v>
      </c>
      <c r="Y459" s="59">
        <v>0</v>
      </c>
    </row>
    <row r="460" spans="1:25" ht="16.5" outlineLevel="6" thickBot="1">
      <c r="A460" s="96" t="s">
        <v>87</v>
      </c>
      <c r="B460" s="92">
        <v>953</v>
      </c>
      <c r="C460" s="93" t="s">
        <v>19</v>
      </c>
      <c r="D460" s="93" t="s">
        <v>355</v>
      </c>
      <c r="E460" s="93" t="s">
        <v>88</v>
      </c>
      <c r="F460" s="93"/>
      <c r="G460" s="159">
        <v>4527.91998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55"/>
      <c r="Y460" s="59"/>
    </row>
    <row r="461" spans="1:25" ht="16.5" outlineLevel="6" thickBot="1">
      <c r="A461" s="125" t="s">
        <v>395</v>
      </c>
      <c r="B461" s="90">
        <v>953</v>
      </c>
      <c r="C461" s="91" t="s">
        <v>19</v>
      </c>
      <c r="D461" s="91" t="s">
        <v>396</v>
      </c>
      <c r="E461" s="91" t="s">
        <v>5</v>
      </c>
      <c r="F461" s="91"/>
      <c r="G461" s="157">
        <f>G462</f>
        <v>1000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55"/>
      <c r="Y461" s="59"/>
    </row>
    <row r="462" spans="1:25" ht="16.5" outlineLevel="6" thickBot="1">
      <c r="A462" s="5" t="s">
        <v>123</v>
      </c>
      <c r="B462" s="21">
        <v>953</v>
      </c>
      <c r="C462" s="6" t="s">
        <v>19</v>
      </c>
      <c r="D462" s="6" t="s">
        <v>396</v>
      </c>
      <c r="E462" s="6" t="s">
        <v>122</v>
      </c>
      <c r="F462" s="6"/>
      <c r="G462" s="158">
        <f>G463</f>
        <v>1000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>
        <v>0</v>
      </c>
      <c r="Y462" s="59">
        <v>0</v>
      </c>
    </row>
    <row r="463" spans="1:25" ht="16.5" outlineLevel="6" thickBot="1">
      <c r="A463" s="96" t="s">
        <v>87</v>
      </c>
      <c r="B463" s="92">
        <v>953</v>
      </c>
      <c r="C463" s="93" t="s">
        <v>19</v>
      </c>
      <c r="D463" s="93" t="s">
        <v>396</v>
      </c>
      <c r="E463" s="93" t="s">
        <v>88</v>
      </c>
      <c r="F463" s="93"/>
      <c r="G463" s="159">
        <v>1000</v>
      </c>
      <c r="H463" s="31" t="e">
        <f>H470+#REF!+#REF!+H482+H500+#REF!</f>
        <v>#REF!</v>
      </c>
      <c r="I463" s="31" t="e">
        <f>I470+#REF!+#REF!+I482+I500+#REF!</f>
        <v>#REF!</v>
      </c>
      <c r="J463" s="31" t="e">
        <f>J470+#REF!+#REF!+J482+J500+#REF!</f>
        <v>#REF!</v>
      </c>
      <c r="K463" s="31" t="e">
        <f>K470+#REF!+#REF!+K482+K500+#REF!</f>
        <v>#REF!</v>
      </c>
      <c r="L463" s="31" t="e">
        <f>L470+#REF!+#REF!+L482+L500+#REF!</f>
        <v>#REF!</v>
      </c>
      <c r="M463" s="31" t="e">
        <f>M470+#REF!+#REF!+M482+M500+#REF!</f>
        <v>#REF!</v>
      </c>
      <c r="N463" s="31" t="e">
        <f>N470+#REF!+#REF!+N482+N500+#REF!</f>
        <v>#REF!</v>
      </c>
      <c r="O463" s="31" t="e">
        <f>O470+#REF!+#REF!+O482+O500+#REF!</f>
        <v>#REF!</v>
      </c>
      <c r="P463" s="31" t="e">
        <f>P470+#REF!+#REF!+P482+P500+#REF!</f>
        <v>#REF!</v>
      </c>
      <c r="Q463" s="31" t="e">
        <f>Q470+#REF!+#REF!+Q482+Q500+#REF!</f>
        <v>#REF!</v>
      </c>
      <c r="R463" s="31" t="e">
        <f>R470+#REF!+#REF!+R482+R500+#REF!</f>
        <v>#REF!</v>
      </c>
      <c r="S463" s="31" t="e">
        <f>S470+#REF!+#REF!+S482+S500+#REF!</f>
        <v>#REF!</v>
      </c>
      <c r="T463" s="31" t="e">
        <f>T470+#REF!+#REF!+T482+T500+#REF!</f>
        <v>#REF!</v>
      </c>
      <c r="U463" s="31" t="e">
        <f>U470+#REF!+#REF!+U482+U500+#REF!</f>
        <v>#REF!</v>
      </c>
      <c r="V463" s="31" t="e">
        <f>V470+#REF!+#REF!+V482+V500+#REF!</f>
        <v>#REF!</v>
      </c>
      <c r="W463" s="31" t="e">
        <f>W470+#REF!+#REF!+W482+W500+#REF!</f>
        <v>#REF!</v>
      </c>
      <c r="X463" s="69" t="e">
        <f>X470+#REF!+#REF!+X482+X500+#REF!</f>
        <v>#REF!</v>
      </c>
      <c r="Y463" s="59" t="e">
        <f>X463/G457*100</f>
        <v>#REF!</v>
      </c>
    </row>
    <row r="464" spans="1:25" ht="32.25" outlineLevel="6" thickBot="1">
      <c r="A464" s="137" t="s">
        <v>193</v>
      </c>
      <c r="B464" s="106">
        <v>953</v>
      </c>
      <c r="C464" s="91" t="s">
        <v>19</v>
      </c>
      <c r="D464" s="91" t="s">
        <v>348</v>
      </c>
      <c r="E464" s="91" t="s">
        <v>5</v>
      </c>
      <c r="F464" s="91"/>
      <c r="G464" s="157">
        <f>G465+G467</f>
        <v>5835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69"/>
      <c r="Y464" s="59"/>
    </row>
    <row r="465" spans="1:25" ht="32.25" outlineLevel="6" thickBot="1">
      <c r="A465" s="5" t="s">
        <v>101</v>
      </c>
      <c r="B465" s="21">
        <v>953</v>
      </c>
      <c r="C465" s="6" t="s">
        <v>19</v>
      </c>
      <c r="D465" s="6" t="s">
        <v>348</v>
      </c>
      <c r="E465" s="6" t="s">
        <v>95</v>
      </c>
      <c r="F465" s="6"/>
      <c r="G465" s="158">
        <f>G466</f>
        <v>0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69"/>
      <c r="Y465" s="59"/>
    </row>
    <row r="466" spans="1:25" ht="32.25" outlineLevel="6" thickBot="1">
      <c r="A466" s="88" t="s">
        <v>103</v>
      </c>
      <c r="B466" s="92">
        <v>953</v>
      </c>
      <c r="C466" s="93" t="s">
        <v>19</v>
      </c>
      <c r="D466" s="93" t="s">
        <v>348</v>
      </c>
      <c r="E466" s="93" t="s">
        <v>97</v>
      </c>
      <c r="F466" s="93"/>
      <c r="G466" s="159">
        <v>0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69"/>
      <c r="Y466" s="59"/>
    </row>
    <row r="467" spans="1:25" ht="16.5" outlineLevel="6" thickBot="1">
      <c r="A467" s="5" t="s">
        <v>123</v>
      </c>
      <c r="B467" s="21">
        <v>953</v>
      </c>
      <c r="C467" s="6" t="s">
        <v>19</v>
      </c>
      <c r="D467" s="6" t="s">
        <v>348</v>
      </c>
      <c r="E467" s="6" t="s">
        <v>122</v>
      </c>
      <c r="F467" s="6"/>
      <c r="G467" s="158">
        <f>G468</f>
        <v>5835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69"/>
      <c r="Y467" s="59"/>
    </row>
    <row r="468" spans="1:25" ht="48" outlineLevel="6" thickBot="1">
      <c r="A468" s="99" t="s">
        <v>213</v>
      </c>
      <c r="B468" s="92">
        <v>953</v>
      </c>
      <c r="C468" s="93" t="s">
        <v>19</v>
      </c>
      <c r="D468" s="93" t="s">
        <v>348</v>
      </c>
      <c r="E468" s="93" t="s">
        <v>89</v>
      </c>
      <c r="F468" s="93"/>
      <c r="G468" s="159">
        <v>5835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69"/>
      <c r="Y468" s="59"/>
    </row>
    <row r="469" spans="1:25" ht="63.75" outlineLevel="6" thickBot="1">
      <c r="A469" s="138" t="s">
        <v>194</v>
      </c>
      <c r="B469" s="140">
        <v>953</v>
      </c>
      <c r="C469" s="107" t="s">
        <v>19</v>
      </c>
      <c r="D469" s="107" t="s">
        <v>349</v>
      </c>
      <c r="E469" s="107" t="s">
        <v>5</v>
      </c>
      <c r="F469" s="107"/>
      <c r="G469" s="161">
        <f>G470+G472+G475</f>
        <v>237145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69"/>
      <c r="Y469" s="59"/>
    </row>
    <row r="470" spans="1:25" ht="34.5" customHeight="1" outlineLevel="6" thickBot="1">
      <c r="A470" s="5" t="s">
        <v>114</v>
      </c>
      <c r="B470" s="21">
        <v>953</v>
      </c>
      <c r="C470" s="6" t="s">
        <v>19</v>
      </c>
      <c r="D470" s="6" t="s">
        <v>349</v>
      </c>
      <c r="E470" s="6" t="s">
        <v>113</v>
      </c>
      <c r="F470" s="6"/>
      <c r="G470" s="158">
        <f>G471</f>
        <v>0</v>
      </c>
      <c r="H470" s="32">
        <f aca="true" t="shared" si="72" ref="H470:X470">H478</f>
        <v>0</v>
      </c>
      <c r="I470" s="32">
        <f t="shared" si="72"/>
        <v>0</v>
      </c>
      <c r="J470" s="32">
        <f t="shared" si="72"/>
        <v>0</v>
      </c>
      <c r="K470" s="32">
        <f t="shared" si="72"/>
        <v>0</v>
      </c>
      <c r="L470" s="32">
        <f t="shared" si="72"/>
        <v>0</v>
      </c>
      <c r="M470" s="32">
        <f t="shared" si="72"/>
        <v>0</v>
      </c>
      <c r="N470" s="32">
        <f t="shared" si="72"/>
        <v>0</v>
      </c>
      <c r="O470" s="32">
        <f t="shared" si="72"/>
        <v>0</v>
      </c>
      <c r="P470" s="32">
        <f t="shared" si="72"/>
        <v>0</v>
      </c>
      <c r="Q470" s="32">
        <f t="shared" si="72"/>
        <v>0</v>
      </c>
      <c r="R470" s="32">
        <f t="shared" si="72"/>
        <v>0</v>
      </c>
      <c r="S470" s="32">
        <f t="shared" si="72"/>
        <v>0</v>
      </c>
      <c r="T470" s="32">
        <f t="shared" si="72"/>
        <v>0</v>
      </c>
      <c r="U470" s="32">
        <f t="shared" si="72"/>
        <v>0</v>
      </c>
      <c r="V470" s="32">
        <f t="shared" si="72"/>
        <v>0</v>
      </c>
      <c r="W470" s="32">
        <f t="shared" si="72"/>
        <v>0</v>
      </c>
      <c r="X470" s="70">
        <f t="shared" si="72"/>
        <v>2744.868</v>
      </c>
      <c r="Y470" s="59">
        <f>X470/G464*100</f>
        <v>47.041439588688945</v>
      </c>
    </row>
    <row r="471" spans="1:25" ht="34.5" customHeight="1" outlineLevel="6" thickBot="1">
      <c r="A471" s="88" t="s">
        <v>252</v>
      </c>
      <c r="B471" s="92">
        <v>953</v>
      </c>
      <c r="C471" s="93" t="s">
        <v>19</v>
      </c>
      <c r="D471" s="93" t="s">
        <v>349</v>
      </c>
      <c r="E471" s="93" t="s">
        <v>115</v>
      </c>
      <c r="F471" s="93"/>
      <c r="G471" s="159">
        <v>0</v>
      </c>
      <c r="H471" s="83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5"/>
      <c r="Y471" s="59"/>
    </row>
    <row r="472" spans="1:25" ht="35.25" customHeight="1" outlineLevel="6" thickBot="1">
      <c r="A472" s="5" t="s">
        <v>101</v>
      </c>
      <c r="B472" s="21">
        <v>953</v>
      </c>
      <c r="C472" s="6" t="s">
        <v>19</v>
      </c>
      <c r="D472" s="6" t="s">
        <v>349</v>
      </c>
      <c r="E472" s="6" t="s">
        <v>95</v>
      </c>
      <c r="F472" s="6"/>
      <c r="G472" s="158">
        <f>G474+G473</f>
        <v>0</v>
      </c>
      <c r="H472" s="83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5"/>
      <c r="Y472" s="59"/>
    </row>
    <row r="473" spans="1:25" ht="21" customHeight="1" outlineLevel="6" thickBot="1">
      <c r="A473" s="88" t="s">
        <v>102</v>
      </c>
      <c r="B473" s="92">
        <v>953</v>
      </c>
      <c r="C473" s="93" t="s">
        <v>19</v>
      </c>
      <c r="D473" s="93" t="s">
        <v>349</v>
      </c>
      <c r="E473" s="93" t="s">
        <v>96</v>
      </c>
      <c r="F473" s="93"/>
      <c r="G473" s="159">
        <v>0</v>
      </c>
      <c r="H473" s="83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5"/>
      <c r="Y473" s="59"/>
    </row>
    <row r="474" spans="1:25" ht="48.75" customHeight="1" outlineLevel="6" thickBot="1">
      <c r="A474" s="88" t="s">
        <v>103</v>
      </c>
      <c r="B474" s="92">
        <v>953</v>
      </c>
      <c r="C474" s="93" t="s">
        <v>19</v>
      </c>
      <c r="D474" s="93" t="s">
        <v>349</v>
      </c>
      <c r="E474" s="93" t="s">
        <v>97</v>
      </c>
      <c r="F474" s="93"/>
      <c r="G474" s="159">
        <v>0</v>
      </c>
      <c r="H474" s="83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5"/>
      <c r="Y474" s="59"/>
    </row>
    <row r="475" spans="1:25" ht="23.25" customHeight="1" outlineLevel="6" thickBot="1">
      <c r="A475" s="5" t="s">
        <v>123</v>
      </c>
      <c r="B475" s="21">
        <v>953</v>
      </c>
      <c r="C475" s="6" t="s">
        <v>19</v>
      </c>
      <c r="D475" s="6" t="s">
        <v>349</v>
      </c>
      <c r="E475" s="6" t="s">
        <v>122</v>
      </c>
      <c r="F475" s="6"/>
      <c r="G475" s="158">
        <f>G476</f>
        <v>237145</v>
      </c>
      <c r="H475" s="83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5"/>
      <c r="Y475" s="59"/>
    </row>
    <row r="476" spans="1:25" ht="18.75" customHeight="1" outlineLevel="6" thickBot="1">
      <c r="A476" s="99" t="s">
        <v>213</v>
      </c>
      <c r="B476" s="92">
        <v>953</v>
      </c>
      <c r="C476" s="93" t="s">
        <v>19</v>
      </c>
      <c r="D476" s="93" t="s">
        <v>349</v>
      </c>
      <c r="E476" s="93" t="s">
        <v>89</v>
      </c>
      <c r="F476" s="93"/>
      <c r="G476" s="159">
        <v>237145</v>
      </c>
      <c r="H476" s="83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5"/>
      <c r="Y476" s="59"/>
    </row>
    <row r="477" spans="1:25" ht="19.5" customHeight="1" outlineLevel="6" thickBot="1">
      <c r="A477" s="114" t="s">
        <v>217</v>
      </c>
      <c r="B477" s="90">
        <v>953</v>
      </c>
      <c r="C477" s="91" t="s">
        <v>19</v>
      </c>
      <c r="D477" s="91" t="s">
        <v>350</v>
      </c>
      <c r="E477" s="91" t="s">
        <v>5</v>
      </c>
      <c r="F477" s="91"/>
      <c r="G477" s="157">
        <f>G478+G480</f>
        <v>0</v>
      </c>
      <c r="H477" s="83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5"/>
      <c r="Y477" s="59"/>
    </row>
    <row r="478" spans="1:25" ht="20.25" customHeight="1" outlineLevel="6" thickBot="1">
      <c r="A478" s="5" t="s">
        <v>101</v>
      </c>
      <c r="B478" s="21">
        <v>953</v>
      </c>
      <c r="C478" s="6" t="s">
        <v>19</v>
      </c>
      <c r="D478" s="6" t="s">
        <v>350</v>
      </c>
      <c r="E478" s="6" t="s">
        <v>95</v>
      </c>
      <c r="F478" s="6"/>
      <c r="G478" s="158">
        <f>G479</f>
        <v>0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>
        <v>2744.868</v>
      </c>
      <c r="Y478" s="59" t="e">
        <f>X478/G472*100</f>
        <v>#DIV/0!</v>
      </c>
    </row>
    <row r="479" spans="1:25" ht="32.25" outlineLevel="6" thickBot="1">
      <c r="A479" s="88" t="s">
        <v>103</v>
      </c>
      <c r="B479" s="92">
        <v>953</v>
      </c>
      <c r="C479" s="93" t="s">
        <v>19</v>
      </c>
      <c r="D479" s="93" t="s">
        <v>350</v>
      </c>
      <c r="E479" s="93" t="s">
        <v>97</v>
      </c>
      <c r="F479" s="93"/>
      <c r="G479" s="159">
        <v>0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5" t="s">
        <v>123</v>
      </c>
      <c r="B480" s="21">
        <v>953</v>
      </c>
      <c r="C480" s="6" t="s">
        <v>19</v>
      </c>
      <c r="D480" s="6" t="s">
        <v>350</v>
      </c>
      <c r="E480" s="6" t="s">
        <v>122</v>
      </c>
      <c r="F480" s="6"/>
      <c r="G480" s="158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48" outlineLevel="6" thickBot="1">
      <c r="A481" s="99" t="s">
        <v>213</v>
      </c>
      <c r="B481" s="92">
        <v>953</v>
      </c>
      <c r="C481" s="93" t="s">
        <v>19</v>
      </c>
      <c r="D481" s="93" t="s">
        <v>350</v>
      </c>
      <c r="E481" s="93" t="s">
        <v>89</v>
      </c>
      <c r="F481" s="93"/>
      <c r="G481" s="159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2.25" outlineLevel="6" thickBot="1">
      <c r="A482" s="13" t="s">
        <v>195</v>
      </c>
      <c r="B482" s="20">
        <v>953</v>
      </c>
      <c r="C482" s="9" t="s">
        <v>19</v>
      </c>
      <c r="D482" s="9" t="s">
        <v>351</v>
      </c>
      <c r="E482" s="9" t="s">
        <v>5</v>
      </c>
      <c r="F482" s="9"/>
      <c r="G482" s="155">
        <f>G483</f>
        <v>18509.97226</v>
      </c>
      <c r="H482" s="32">
        <f aca="true" t="shared" si="73" ref="H482:X482">H488</f>
        <v>0</v>
      </c>
      <c r="I482" s="32">
        <f t="shared" si="73"/>
        <v>0</v>
      </c>
      <c r="J482" s="32">
        <f t="shared" si="73"/>
        <v>0</v>
      </c>
      <c r="K482" s="32">
        <f t="shared" si="73"/>
        <v>0</v>
      </c>
      <c r="L482" s="32">
        <f t="shared" si="73"/>
        <v>0</v>
      </c>
      <c r="M482" s="32">
        <f t="shared" si="73"/>
        <v>0</v>
      </c>
      <c r="N482" s="32">
        <f t="shared" si="73"/>
        <v>0</v>
      </c>
      <c r="O482" s="32">
        <f t="shared" si="73"/>
        <v>0</v>
      </c>
      <c r="P482" s="32">
        <f t="shared" si="73"/>
        <v>0</v>
      </c>
      <c r="Q482" s="32">
        <f t="shared" si="73"/>
        <v>0</v>
      </c>
      <c r="R482" s="32">
        <f t="shared" si="73"/>
        <v>0</v>
      </c>
      <c r="S482" s="32">
        <f t="shared" si="73"/>
        <v>0</v>
      </c>
      <c r="T482" s="32">
        <f t="shared" si="73"/>
        <v>0</v>
      </c>
      <c r="U482" s="32">
        <f t="shared" si="73"/>
        <v>0</v>
      </c>
      <c r="V482" s="32">
        <f t="shared" si="73"/>
        <v>0</v>
      </c>
      <c r="W482" s="32">
        <f t="shared" si="73"/>
        <v>0</v>
      </c>
      <c r="X482" s="67">
        <f t="shared" si="73"/>
        <v>3215.05065</v>
      </c>
      <c r="Y482" s="59">
        <f>X482/G476*100</f>
        <v>1.355731999409644</v>
      </c>
    </row>
    <row r="483" spans="1:25" ht="32.25" outlineLevel="6" thickBot="1">
      <c r="A483" s="94" t="s">
        <v>196</v>
      </c>
      <c r="B483" s="90">
        <v>953</v>
      </c>
      <c r="C483" s="91" t="s">
        <v>19</v>
      </c>
      <c r="D483" s="91" t="s">
        <v>352</v>
      </c>
      <c r="E483" s="91" t="s">
        <v>5</v>
      </c>
      <c r="F483" s="91"/>
      <c r="G483" s="157">
        <f>G484</f>
        <v>18509.97226</v>
      </c>
      <c r="H483" s="83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152"/>
      <c r="Y483" s="59"/>
    </row>
    <row r="484" spans="1:25" ht="16.5" outlineLevel="6" thickBot="1">
      <c r="A484" s="5" t="s">
        <v>123</v>
      </c>
      <c r="B484" s="21">
        <v>953</v>
      </c>
      <c r="C484" s="6" t="s">
        <v>19</v>
      </c>
      <c r="D484" s="6" t="s">
        <v>352</v>
      </c>
      <c r="E484" s="6" t="s">
        <v>122</v>
      </c>
      <c r="F484" s="6"/>
      <c r="G484" s="158">
        <f>G485+G486</f>
        <v>18509.97226</v>
      </c>
      <c r="H484" s="83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152"/>
      <c r="Y484" s="59"/>
    </row>
    <row r="485" spans="1:25" ht="48" outlineLevel="6" thickBot="1">
      <c r="A485" s="99" t="s">
        <v>213</v>
      </c>
      <c r="B485" s="92">
        <v>953</v>
      </c>
      <c r="C485" s="93" t="s">
        <v>19</v>
      </c>
      <c r="D485" s="93" t="s">
        <v>352</v>
      </c>
      <c r="E485" s="93" t="s">
        <v>89</v>
      </c>
      <c r="F485" s="93"/>
      <c r="G485" s="159">
        <v>18252.0774</v>
      </c>
      <c r="H485" s="83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152"/>
      <c r="Y485" s="59"/>
    </row>
    <row r="486" spans="1:25" ht="16.5" outlineLevel="6" thickBot="1">
      <c r="A486" s="96" t="s">
        <v>87</v>
      </c>
      <c r="B486" s="92">
        <v>953</v>
      </c>
      <c r="C486" s="93" t="s">
        <v>19</v>
      </c>
      <c r="D486" s="93" t="s">
        <v>366</v>
      </c>
      <c r="E486" s="93" t="s">
        <v>88</v>
      </c>
      <c r="F486" s="93"/>
      <c r="G486" s="159">
        <v>257.89486</v>
      </c>
      <c r="H486" s="83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152"/>
      <c r="Y486" s="59"/>
    </row>
    <row r="487" spans="1:25" ht="32.25" outlineLevel="6" thickBot="1">
      <c r="A487" s="135" t="s">
        <v>234</v>
      </c>
      <c r="B487" s="20">
        <v>953</v>
      </c>
      <c r="C487" s="9" t="s">
        <v>19</v>
      </c>
      <c r="D487" s="9" t="s">
        <v>342</v>
      </c>
      <c r="E487" s="9" t="s">
        <v>5</v>
      </c>
      <c r="F487" s="9"/>
      <c r="G487" s="10">
        <f>G491+G488</f>
        <v>379.02809</v>
      </c>
      <c r="H487" s="83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152"/>
      <c r="Y487" s="59"/>
    </row>
    <row r="488" spans="1:25" ht="32.25" outlineLevel="6" thickBot="1">
      <c r="A488" s="125" t="s">
        <v>243</v>
      </c>
      <c r="B488" s="90">
        <v>953</v>
      </c>
      <c r="C488" s="91" t="s">
        <v>19</v>
      </c>
      <c r="D488" s="91" t="s">
        <v>353</v>
      </c>
      <c r="E488" s="91" t="s">
        <v>5</v>
      </c>
      <c r="F488" s="91"/>
      <c r="G488" s="157">
        <f>G489</f>
        <v>379.02809</v>
      </c>
      <c r="H488" s="2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44"/>
      <c r="X488" s="65">
        <v>3215.05065</v>
      </c>
      <c r="Y488" s="59">
        <f>X488/G482*100</f>
        <v>17.3692894016255</v>
      </c>
    </row>
    <row r="489" spans="1:25" ht="16.5" outlineLevel="6" thickBot="1">
      <c r="A489" s="5" t="s">
        <v>123</v>
      </c>
      <c r="B489" s="21">
        <v>953</v>
      </c>
      <c r="C489" s="6" t="s">
        <v>19</v>
      </c>
      <c r="D489" s="6" t="s">
        <v>353</v>
      </c>
      <c r="E489" s="6" t="s">
        <v>122</v>
      </c>
      <c r="F489" s="6"/>
      <c r="G489" s="158">
        <f>G490</f>
        <v>379.02809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6" t="s">
        <v>87</v>
      </c>
      <c r="B490" s="92">
        <v>953</v>
      </c>
      <c r="C490" s="93" t="s">
        <v>19</v>
      </c>
      <c r="D490" s="93" t="s">
        <v>353</v>
      </c>
      <c r="E490" s="93" t="s">
        <v>88</v>
      </c>
      <c r="F490" s="93"/>
      <c r="G490" s="159">
        <v>379.02809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2.25" outlineLevel="6" thickBot="1">
      <c r="A491" s="125" t="s">
        <v>225</v>
      </c>
      <c r="B491" s="90">
        <v>953</v>
      </c>
      <c r="C491" s="91" t="s">
        <v>19</v>
      </c>
      <c r="D491" s="91" t="s">
        <v>354</v>
      </c>
      <c r="E491" s="91" t="s">
        <v>5</v>
      </c>
      <c r="F491" s="91"/>
      <c r="G491" s="16">
        <f>G492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5" t="s">
        <v>123</v>
      </c>
      <c r="B492" s="21">
        <v>953</v>
      </c>
      <c r="C492" s="6" t="s">
        <v>19</v>
      </c>
      <c r="D492" s="6" t="s">
        <v>354</v>
      </c>
      <c r="E492" s="6" t="s">
        <v>122</v>
      </c>
      <c r="F492" s="6"/>
      <c r="G492" s="7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96" t="s">
        <v>87</v>
      </c>
      <c r="B493" s="92">
        <v>953</v>
      </c>
      <c r="C493" s="93" t="s">
        <v>19</v>
      </c>
      <c r="D493" s="93" t="s">
        <v>354</v>
      </c>
      <c r="E493" s="93" t="s">
        <v>88</v>
      </c>
      <c r="F493" s="93"/>
      <c r="G493" s="98"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124" t="s">
        <v>197</v>
      </c>
      <c r="B494" s="18">
        <v>953</v>
      </c>
      <c r="C494" s="39" t="s">
        <v>20</v>
      </c>
      <c r="D494" s="39" t="s">
        <v>256</v>
      </c>
      <c r="E494" s="39" t="s">
        <v>5</v>
      </c>
      <c r="F494" s="39"/>
      <c r="G494" s="160">
        <f>G495</f>
        <v>4144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" t="s">
        <v>413</v>
      </c>
      <c r="B495" s="19">
        <v>953</v>
      </c>
      <c r="C495" s="9" t="s">
        <v>20</v>
      </c>
      <c r="D495" s="9" t="s">
        <v>337</v>
      </c>
      <c r="E495" s="9" t="s">
        <v>5</v>
      </c>
      <c r="F495" s="9"/>
      <c r="G495" s="155">
        <f>G496+G508</f>
        <v>4144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102" t="s">
        <v>137</v>
      </c>
      <c r="B496" s="132">
        <v>953</v>
      </c>
      <c r="C496" s="91" t="s">
        <v>20</v>
      </c>
      <c r="D496" s="91" t="s">
        <v>345</v>
      </c>
      <c r="E496" s="91" t="s">
        <v>5</v>
      </c>
      <c r="F496" s="91"/>
      <c r="G496" s="157">
        <f>G497+G500+G503</f>
        <v>3775.15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48" outlineLevel="6" thickBot="1">
      <c r="A497" s="102" t="s">
        <v>198</v>
      </c>
      <c r="B497" s="132">
        <v>953</v>
      </c>
      <c r="C497" s="91" t="s">
        <v>20</v>
      </c>
      <c r="D497" s="91" t="s">
        <v>356</v>
      </c>
      <c r="E497" s="91" t="s">
        <v>5</v>
      </c>
      <c r="F497" s="91"/>
      <c r="G497" s="157">
        <f>G498</f>
        <v>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32.25" outlineLevel="6" thickBot="1">
      <c r="A498" s="5" t="s">
        <v>101</v>
      </c>
      <c r="B498" s="21">
        <v>953</v>
      </c>
      <c r="C498" s="6" t="s">
        <v>20</v>
      </c>
      <c r="D498" s="6" t="s">
        <v>356</v>
      </c>
      <c r="E498" s="6" t="s">
        <v>95</v>
      </c>
      <c r="F498" s="6"/>
      <c r="G498" s="158">
        <f>G499</f>
        <v>0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88" t="s">
        <v>103</v>
      </c>
      <c r="B499" s="92">
        <v>953</v>
      </c>
      <c r="C499" s="93" t="s">
        <v>20</v>
      </c>
      <c r="D499" s="93" t="s">
        <v>356</v>
      </c>
      <c r="E499" s="93" t="s">
        <v>97</v>
      </c>
      <c r="F499" s="93"/>
      <c r="G499" s="159">
        <v>0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48" outlineLevel="6" thickBot="1">
      <c r="A500" s="102" t="s">
        <v>199</v>
      </c>
      <c r="B500" s="132">
        <v>953</v>
      </c>
      <c r="C500" s="91" t="s">
        <v>20</v>
      </c>
      <c r="D500" s="91" t="s">
        <v>357</v>
      </c>
      <c r="E500" s="91" t="s">
        <v>5</v>
      </c>
      <c r="F500" s="91"/>
      <c r="G500" s="157">
        <f>G501</f>
        <v>700</v>
      </c>
      <c r="H500" s="32">
        <f aca="true" t="shared" si="74" ref="H500:X500">H501</f>
        <v>0</v>
      </c>
      <c r="I500" s="32">
        <f t="shared" si="74"/>
        <v>0</v>
      </c>
      <c r="J500" s="32">
        <f t="shared" si="74"/>
        <v>0</v>
      </c>
      <c r="K500" s="32">
        <f t="shared" si="74"/>
        <v>0</v>
      </c>
      <c r="L500" s="32">
        <f t="shared" si="74"/>
        <v>0</v>
      </c>
      <c r="M500" s="32">
        <f t="shared" si="74"/>
        <v>0</v>
      </c>
      <c r="N500" s="32">
        <f t="shared" si="74"/>
        <v>0</v>
      </c>
      <c r="O500" s="32">
        <f t="shared" si="74"/>
        <v>0</v>
      </c>
      <c r="P500" s="32">
        <f t="shared" si="74"/>
        <v>0</v>
      </c>
      <c r="Q500" s="32">
        <f t="shared" si="74"/>
        <v>0</v>
      </c>
      <c r="R500" s="32">
        <f t="shared" si="74"/>
        <v>0</v>
      </c>
      <c r="S500" s="32">
        <f t="shared" si="74"/>
        <v>0</v>
      </c>
      <c r="T500" s="32">
        <f t="shared" si="74"/>
        <v>0</v>
      </c>
      <c r="U500" s="32">
        <f t="shared" si="74"/>
        <v>0</v>
      </c>
      <c r="V500" s="32">
        <f t="shared" si="74"/>
        <v>0</v>
      </c>
      <c r="W500" s="32">
        <f t="shared" si="74"/>
        <v>0</v>
      </c>
      <c r="X500" s="67">
        <f t="shared" si="74"/>
        <v>82757.514</v>
      </c>
      <c r="Y500" s="59">
        <f>X500/G494*100</f>
        <v>1997.0442567567566</v>
      </c>
    </row>
    <row r="501" spans="1:25" ht="21.75" customHeight="1" outlineLevel="6" thickBot="1">
      <c r="A501" s="5" t="s">
        <v>123</v>
      </c>
      <c r="B501" s="21">
        <v>953</v>
      </c>
      <c r="C501" s="6" t="s">
        <v>20</v>
      </c>
      <c r="D501" s="6" t="s">
        <v>357</v>
      </c>
      <c r="E501" s="6" t="s">
        <v>122</v>
      </c>
      <c r="F501" s="6"/>
      <c r="G501" s="158">
        <f>G502</f>
        <v>700</v>
      </c>
      <c r="H501" s="2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44"/>
      <c r="X501" s="65">
        <v>82757.514</v>
      </c>
      <c r="Y501" s="59">
        <f>X501/G495*100</f>
        <v>1997.0442567567566</v>
      </c>
    </row>
    <row r="502" spans="1:25" ht="48" outlineLevel="6" thickBot="1">
      <c r="A502" s="96" t="s">
        <v>213</v>
      </c>
      <c r="B502" s="134">
        <v>953</v>
      </c>
      <c r="C502" s="93" t="s">
        <v>20</v>
      </c>
      <c r="D502" s="93" t="s">
        <v>357</v>
      </c>
      <c r="E502" s="93" t="s">
        <v>89</v>
      </c>
      <c r="F502" s="93"/>
      <c r="G502" s="159">
        <v>700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16.5" outlineLevel="6" thickBot="1">
      <c r="A503" s="114" t="s">
        <v>200</v>
      </c>
      <c r="B503" s="90">
        <v>953</v>
      </c>
      <c r="C503" s="107" t="s">
        <v>20</v>
      </c>
      <c r="D503" s="107" t="s">
        <v>358</v>
      </c>
      <c r="E503" s="107" t="s">
        <v>5</v>
      </c>
      <c r="F503" s="107"/>
      <c r="G503" s="161">
        <f>G504+G507</f>
        <v>3075.15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5" t="s">
        <v>101</v>
      </c>
      <c r="B504" s="21">
        <v>953</v>
      </c>
      <c r="C504" s="6" t="s">
        <v>20</v>
      </c>
      <c r="D504" s="6" t="s">
        <v>358</v>
      </c>
      <c r="E504" s="6" t="s">
        <v>95</v>
      </c>
      <c r="F504" s="6"/>
      <c r="G504" s="158">
        <f>G505</f>
        <v>0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32.25" outlineLevel="6" thickBot="1">
      <c r="A505" s="88" t="s">
        <v>103</v>
      </c>
      <c r="B505" s="92">
        <v>953</v>
      </c>
      <c r="C505" s="93" t="s">
        <v>20</v>
      </c>
      <c r="D505" s="93" t="s">
        <v>358</v>
      </c>
      <c r="E505" s="93" t="s">
        <v>97</v>
      </c>
      <c r="F505" s="93"/>
      <c r="G505" s="159">
        <v>0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16.5" outlineLevel="6" thickBot="1">
      <c r="A506" s="5" t="s">
        <v>123</v>
      </c>
      <c r="B506" s="21">
        <v>953</v>
      </c>
      <c r="C506" s="6" t="s">
        <v>20</v>
      </c>
      <c r="D506" s="6" t="s">
        <v>358</v>
      </c>
      <c r="E506" s="6" t="s">
        <v>122</v>
      </c>
      <c r="F506" s="6"/>
      <c r="G506" s="158">
        <f>G507</f>
        <v>3075.15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48" outlineLevel="6" thickBot="1">
      <c r="A507" s="99" t="s">
        <v>213</v>
      </c>
      <c r="B507" s="92">
        <v>953</v>
      </c>
      <c r="C507" s="93" t="s">
        <v>20</v>
      </c>
      <c r="D507" s="93" t="s">
        <v>358</v>
      </c>
      <c r="E507" s="93" t="s">
        <v>89</v>
      </c>
      <c r="F507" s="93"/>
      <c r="G507" s="159">
        <v>3075.15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32.25" outlineLevel="6" thickBot="1">
      <c r="A508" s="150" t="s">
        <v>201</v>
      </c>
      <c r="B508" s="90">
        <v>953</v>
      </c>
      <c r="C508" s="91" t="s">
        <v>20</v>
      </c>
      <c r="D508" s="91" t="s">
        <v>359</v>
      </c>
      <c r="E508" s="91" t="s">
        <v>5</v>
      </c>
      <c r="F508" s="91"/>
      <c r="G508" s="157">
        <f>G509</f>
        <v>368.85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5" t="s">
        <v>127</v>
      </c>
      <c r="B509" s="21">
        <v>953</v>
      </c>
      <c r="C509" s="6" t="s">
        <v>20</v>
      </c>
      <c r="D509" s="6" t="s">
        <v>360</v>
      </c>
      <c r="E509" s="6" t="s">
        <v>125</v>
      </c>
      <c r="F509" s="6"/>
      <c r="G509" s="158">
        <f>G510</f>
        <v>368.85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88" t="s">
        <v>128</v>
      </c>
      <c r="B510" s="92">
        <v>953</v>
      </c>
      <c r="C510" s="93" t="s">
        <v>20</v>
      </c>
      <c r="D510" s="93" t="s">
        <v>360</v>
      </c>
      <c r="E510" s="93" t="s">
        <v>126</v>
      </c>
      <c r="F510" s="93"/>
      <c r="G510" s="159">
        <v>368.85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6.5" outlineLevel="6" thickBot="1">
      <c r="A511" s="124" t="s">
        <v>34</v>
      </c>
      <c r="B511" s="18">
        <v>953</v>
      </c>
      <c r="C511" s="39" t="s">
        <v>13</v>
      </c>
      <c r="D511" s="39" t="s">
        <v>256</v>
      </c>
      <c r="E511" s="39" t="s">
        <v>5</v>
      </c>
      <c r="F511" s="39"/>
      <c r="G511" s="160">
        <f>G516+G512</f>
        <v>13327.33557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32.25" outlineLevel="6" thickBot="1">
      <c r="A512" s="112" t="s">
        <v>138</v>
      </c>
      <c r="B512" s="19">
        <v>953</v>
      </c>
      <c r="C512" s="9" t="s">
        <v>13</v>
      </c>
      <c r="D512" s="9" t="s">
        <v>257</v>
      </c>
      <c r="E512" s="9" t="s">
        <v>5</v>
      </c>
      <c r="F512" s="39"/>
      <c r="G512" s="155">
        <f>G513</f>
        <v>44.93094</v>
      </c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32.25" outlineLevel="6" thickBot="1">
      <c r="A513" s="112" t="s">
        <v>139</v>
      </c>
      <c r="B513" s="19">
        <v>953</v>
      </c>
      <c r="C513" s="11" t="s">
        <v>13</v>
      </c>
      <c r="D513" s="11" t="s">
        <v>258</v>
      </c>
      <c r="E513" s="11" t="s">
        <v>5</v>
      </c>
      <c r="F513" s="39"/>
      <c r="G513" s="155">
        <f>G514</f>
        <v>44.93094</v>
      </c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1:25" ht="16.5" outlineLevel="6" thickBot="1">
      <c r="A514" s="94" t="s">
        <v>144</v>
      </c>
      <c r="B514" s="90">
        <v>953</v>
      </c>
      <c r="C514" s="91" t="s">
        <v>13</v>
      </c>
      <c r="D514" s="91" t="s">
        <v>263</v>
      </c>
      <c r="E514" s="91" t="s">
        <v>5</v>
      </c>
      <c r="F514" s="91"/>
      <c r="G514" s="145">
        <f>G515</f>
        <v>44.93094</v>
      </c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1:25" ht="16.5" outlineLevel="6" thickBot="1">
      <c r="A515" s="5" t="s">
        <v>370</v>
      </c>
      <c r="B515" s="21">
        <v>953</v>
      </c>
      <c r="C515" s="6" t="s">
        <v>13</v>
      </c>
      <c r="D515" s="6" t="s">
        <v>263</v>
      </c>
      <c r="E515" s="6" t="s">
        <v>369</v>
      </c>
      <c r="F515" s="6"/>
      <c r="G515" s="149">
        <v>44.93094</v>
      </c>
      <c r="H515" s="55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75"/>
      <c r="Y515" s="59"/>
    </row>
    <row r="516" spans="1:25" ht="32.25" outlineLevel="6" thickBot="1">
      <c r="A516" s="80" t="s">
        <v>413</v>
      </c>
      <c r="B516" s="19">
        <v>953</v>
      </c>
      <c r="C516" s="11" t="s">
        <v>13</v>
      </c>
      <c r="D516" s="11" t="s">
        <v>337</v>
      </c>
      <c r="E516" s="11" t="s">
        <v>5</v>
      </c>
      <c r="F516" s="11"/>
      <c r="G516" s="156">
        <f>G517</f>
        <v>13282.404629999999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32.25" outlineLevel="6" thickBot="1">
      <c r="A517" s="80" t="s">
        <v>201</v>
      </c>
      <c r="B517" s="19">
        <v>953</v>
      </c>
      <c r="C517" s="11" t="s">
        <v>13</v>
      </c>
      <c r="D517" s="11" t="s">
        <v>361</v>
      </c>
      <c r="E517" s="11" t="s">
        <v>5</v>
      </c>
      <c r="F517" s="11"/>
      <c r="G517" s="156">
        <f>G518</f>
        <v>13282.404629999999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32.25" outlineLevel="6" thickBot="1">
      <c r="A518" s="94" t="s">
        <v>145</v>
      </c>
      <c r="B518" s="90">
        <v>953</v>
      </c>
      <c r="C518" s="91" t="s">
        <v>13</v>
      </c>
      <c r="D518" s="91" t="s">
        <v>362</v>
      </c>
      <c r="E518" s="91" t="s">
        <v>5</v>
      </c>
      <c r="F518" s="91"/>
      <c r="G518" s="157">
        <f>G519+G523+G526</f>
        <v>13282.404629999999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16.5" outlineLevel="6" thickBot="1">
      <c r="A519" s="5" t="s">
        <v>114</v>
      </c>
      <c r="B519" s="21">
        <v>953</v>
      </c>
      <c r="C519" s="6" t="s">
        <v>13</v>
      </c>
      <c r="D519" s="6" t="s">
        <v>362</v>
      </c>
      <c r="E519" s="6" t="s">
        <v>113</v>
      </c>
      <c r="F519" s="6"/>
      <c r="G519" s="158">
        <f>G520+G521+G522</f>
        <v>11281.145629999999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16.5" outlineLevel="6" thickBot="1">
      <c r="A520" s="88" t="s">
        <v>252</v>
      </c>
      <c r="B520" s="92">
        <v>953</v>
      </c>
      <c r="C520" s="93" t="s">
        <v>13</v>
      </c>
      <c r="D520" s="93" t="s">
        <v>362</v>
      </c>
      <c r="E520" s="93" t="s">
        <v>115</v>
      </c>
      <c r="F520" s="93"/>
      <c r="G520" s="159">
        <v>8556.80437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32.25" outlineLevel="6" thickBot="1">
      <c r="A521" s="88" t="s">
        <v>254</v>
      </c>
      <c r="B521" s="92">
        <v>953</v>
      </c>
      <c r="C521" s="93" t="s">
        <v>13</v>
      </c>
      <c r="D521" s="93" t="s">
        <v>362</v>
      </c>
      <c r="E521" s="93" t="s">
        <v>116</v>
      </c>
      <c r="F521" s="93"/>
      <c r="G521" s="159">
        <v>0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48" outlineLevel="6" thickBot="1">
      <c r="A522" s="88" t="s">
        <v>250</v>
      </c>
      <c r="B522" s="92">
        <v>953</v>
      </c>
      <c r="C522" s="93" t="s">
        <v>13</v>
      </c>
      <c r="D522" s="93" t="s">
        <v>362</v>
      </c>
      <c r="E522" s="93" t="s">
        <v>251</v>
      </c>
      <c r="F522" s="93"/>
      <c r="G522" s="159">
        <v>2724.34126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32.25" outlineLevel="6" thickBot="1">
      <c r="A523" s="5" t="s">
        <v>101</v>
      </c>
      <c r="B523" s="21">
        <v>953</v>
      </c>
      <c r="C523" s="6" t="s">
        <v>13</v>
      </c>
      <c r="D523" s="6" t="s">
        <v>362</v>
      </c>
      <c r="E523" s="6" t="s">
        <v>95</v>
      </c>
      <c r="F523" s="6"/>
      <c r="G523" s="158">
        <f>G524+G525</f>
        <v>1913.259</v>
      </c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32.25" outlineLevel="6" thickBot="1">
      <c r="A524" s="88" t="s">
        <v>102</v>
      </c>
      <c r="B524" s="92">
        <v>953</v>
      </c>
      <c r="C524" s="93" t="s">
        <v>13</v>
      </c>
      <c r="D524" s="93" t="s">
        <v>362</v>
      </c>
      <c r="E524" s="93" t="s">
        <v>96</v>
      </c>
      <c r="F524" s="93"/>
      <c r="G524" s="159">
        <v>0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19.5" customHeight="1" outlineLevel="6" thickBot="1">
      <c r="A525" s="88" t="s">
        <v>103</v>
      </c>
      <c r="B525" s="92">
        <v>953</v>
      </c>
      <c r="C525" s="93" t="s">
        <v>13</v>
      </c>
      <c r="D525" s="93" t="s">
        <v>362</v>
      </c>
      <c r="E525" s="93" t="s">
        <v>97</v>
      </c>
      <c r="F525" s="93"/>
      <c r="G525" s="159">
        <v>1913.259</v>
      </c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1:25" ht="16.5" outlineLevel="6" thickBot="1">
      <c r="A526" s="5" t="s">
        <v>104</v>
      </c>
      <c r="B526" s="21">
        <v>953</v>
      </c>
      <c r="C526" s="6" t="s">
        <v>13</v>
      </c>
      <c r="D526" s="6" t="s">
        <v>362</v>
      </c>
      <c r="E526" s="6" t="s">
        <v>98</v>
      </c>
      <c r="F526" s="6"/>
      <c r="G526" s="158">
        <f>G527+G528</f>
        <v>88</v>
      </c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1:25" ht="32.25" outlineLevel="6" thickBot="1">
      <c r="A527" s="88" t="s">
        <v>105</v>
      </c>
      <c r="B527" s="92">
        <v>953</v>
      </c>
      <c r="C527" s="93" t="s">
        <v>13</v>
      </c>
      <c r="D527" s="93" t="s">
        <v>362</v>
      </c>
      <c r="E527" s="93" t="s">
        <v>99</v>
      </c>
      <c r="F527" s="93"/>
      <c r="G527" s="159">
        <v>3</v>
      </c>
      <c r="H527" s="31">
        <f aca="true" t="shared" si="75" ref="H527:X527">H529+H545</f>
        <v>0</v>
      </c>
      <c r="I527" s="31">
        <f t="shared" si="75"/>
        <v>0</v>
      </c>
      <c r="J527" s="31">
        <f t="shared" si="75"/>
        <v>0</v>
      </c>
      <c r="K527" s="31">
        <f t="shared" si="75"/>
        <v>0</v>
      </c>
      <c r="L527" s="31">
        <f t="shared" si="75"/>
        <v>0</v>
      </c>
      <c r="M527" s="31">
        <f t="shared" si="75"/>
        <v>0</v>
      </c>
      <c r="N527" s="31">
        <f t="shared" si="75"/>
        <v>0</v>
      </c>
      <c r="O527" s="31">
        <f t="shared" si="75"/>
        <v>0</v>
      </c>
      <c r="P527" s="31">
        <f t="shared" si="75"/>
        <v>0</v>
      </c>
      <c r="Q527" s="31">
        <f t="shared" si="75"/>
        <v>0</v>
      </c>
      <c r="R527" s="31">
        <f t="shared" si="75"/>
        <v>0</v>
      </c>
      <c r="S527" s="31">
        <f t="shared" si="75"/>
        <v>0</v>
      </c>
      <c r="T527" s="31">
        <f t="shared" si="75"/>
        <v>0</v>
      </c>
      <c r="U527" s="31">
        <f t="shared" si="75"/>
        <v>0</v>
      </c>
      <c r="V527" s="31">
        <f t="shared" si="75"/>
        <v>0</v>
      </c>
      <c r="W527" s="31">
        <f t="shared" si="75"/>
        <v>0</v>
      </c>
      <c r="X527" s="66">
        <f t="shared" si="75"/>
        <v>12003.04085</v>
      </c>
      <c r="Y527" s="59" t="e">
        <f>X527/G521*100</f>
        <v>#DIV/0!</v>
      </c>
    </row>
    <row r="528" spans="1:25" ht="16.5" outlineLevel="6" thickBot="1">
      <c r="A528" s="88" t="s">
        <v>106</v>
      </c>
      <c r="B528" s="92">
        <v>953</v>
      </c>
      <c r="C528" s="93" t="s">
        <v>13</v>
      </c>
      <c r="D528" s="93" t="s">
        <v>362</v>
      </c>
      <c r="E528" s="93" t="s">
        <v>100</v>
      </c>
      <c r="F528" s="93"/>
      <c r="G528" s="159">
        <v>85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66"/>
      <c r="Y528" s="59"/>
    </row>
    <row r="529" spans="1:25" ht="19.5" outlineLevel="6" thickBot="1">
      <c r="A529" s="108" t="s">
        <v>44</v>
      </c>
      <c r="B529" s="18">
        <v>953</v>
      </c>
      <c r="C529" s="14" t="s">
        <v>43</v>
      </c>
      <c r="D529" s="39" t="s">
        <v>256</v>
      </c>
      <c r="E529" s="14" t="s">
        <v>5</v>
      </c>
      <c r="F529" s="14"/>
      <c r="G529" s="154">
        <f>G536+G530</f>
        <v>3299</v>
      </c>
      <c r="H529" s="32">
        <f aca="true" t="shared" si="76" ref="H529:X529">H535</f>
        <v>0</v>
      </c>
      <c r="I529" s="32">
        <f t="shared" si="76"/>
        <v>0</v>
      </c>
      <c r="J529" s="32">
        <f t="shared" si="76"/>
        <v>0</v>
      </c>
      <c r="K529" s="32">
        <f t="shared" si="76"/>
        <v>0</v>
      </c>
      <c r="L529" s="32">
        <f t="shared" si="76"/>
        <v>0</v>
      </c>
      <c r="M529" s="32">
        <f t="shared" si="76"/>
        <v>0</v>
      </c>
      <c r="N529" s="32">
        <f t="shared" si="76"/>
        <v>0</v>
      </c>
      <c r="O529" s="32">
        <f t="shared" si="76"/>
        <v>0</v>
      </c>
      <c r="P529" s="32">
        <f t="shared" si="76"/>
        <v>0</v>
      </c>
      <c r="Q529" s="32">
        <f t="shared" si="76"/>
        <v>0</v>
      </c>
      <c r="R529" s="32">
        <f t="shared" si="76"/>
        <v>0</v>
      </c>
      <c r="S529" s="32">
        <f t="shared" si="76"/>
        <v>0</v>
      </c>
      <c r="T529" s="32">
        <f t="shared" si="76"/>
        <v>0</v>
      </c>
      <c r="U529" s="32">
        <f t="shared" si="76"/>
        <v>0</v>
      </c>
      <c r="V529" s="32">
        <f t="shared" si="76"/>
        <v>0</v>
      </c>
      <c r="W529" s="32">
        <f t="shared" si="76"/>
        <v>0</v>
      </c>
      <c r="X529" s="67">
        <f t="shared" si="76"/>
        <v>12003.04085</v>
      </c>
      <c r="Y529" s="59">
        <f>X529/G523*100</f>
        <v>627.3610028751988</v>
      </c>
    </row>
    <row r="530" spans="1:25" ht="19.5" outlineLevel="6" thickBot="1">
      <c r="A530" s="124" t="s">
        <v>37</v>
      </c>
      <c r="B530" s="18">
        <v>953</v>
      </c>
      <c r="C530" s="14" t="s">
        <v>16</v>
      </c>
      <c r="D530" s="39" t="s">
        <v>256</v>
      </c>
      <c r="E530" s="14" t="s">
        <v>5</v>
      </c>
      <c r="F530" s="14"/>
      <c r="G530" s="154">
        <f>G531</f>
        <v>30</v>
      </c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67"/>
      <c r="Y530" s="59"/>
    </row>
    <row r="531" spans="1:25" ht="32.25" outlineLevel="6" thickBot="1">
      <c r="A531" s="112" t="s">
        <v>138</v>
      </c>
      <c r="B531" s="19">
        <v>953</v>
      </c>
      <c r="C531" s="9" t="s">
        <v>16</v>
      </c>
      <c r="D531" s="9" t="s">
        <v>257</v>
      </c>
      <c r="E531" s="9" t="s">
        <v>5</v>
      </c>
      <c r="F531" s="9"/>
      <c r="G531" s="155">
        <f>G532</f>
        <v>30</v>
      </c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67"/>
      <c r="Y531" s="59"/>
    </row>
    <row r="532" spans="1:25" ht="63.75" outlineLevel="6" thickBot="1">
      <c r="A532" s="114" t="s">
        <v>202</v>
      </c>
      <c r="B532" s="90">
        <v>953</v>
      </c>
      <c r="C532" s="91" t="s">
        <v>16</v>
      </c>
      <c r="D532" s="91" t="s">
        <v>380</v>
      </c>
      <c r="E532" s="91" t="s">
        <v>5</v>
      </c>
      <c r="F532" s="91"/>
      <c r="G532" s="157">
        <f>G533</f>
        <v>30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67"/>
      <c r="Y532" s="59"/>
    </row>
    <row r="533" spans="1:25" ht="32.25" outlineLevel="6" thickBot="1">
      <c r="A533" s="5" t="s">
        <v>127</v>
      </c>
      <c r="B533" s="21">
        <v>953</v>
      </c>
      <c r="C533" s="6" t="s">
        <v>16</v>
      </c>
      <c r="D533" s="6" t="s">
        <v>380</v>
      </c>
      <c r="E533" s="6" t="s">
        <v>381</v>
      </c>
      <c r="F533" s="6"/>
      <c r="G533" s="158">
        <f>G534</f>
        <v>30</v>
      </c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67"/>
      <c r="Y533" s="59"/>
    </row>
    <row r="534" spans="1:25" ht="32.25" outlineLevel="6" thickBot="1">
      <c r="A534" s="88" t="s">
        <v>128</v>
      </c>
      <c r="B534" s="92">
        <v>953</v>
      </c>
      <c r="C534" s="93" t="s">
        <v>16</v>
      </c>
      <c r="D534" s="93" t="s">
        <v>380</v>
      </c>
      <c r="E534" s="93" t="s">
        <v>381</v>
      </c>
      <c r="F534" s="93"/>
      <c r="G534" s="159">
        <v>30</v>
      </c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67"/>
      <c r="Y534" s="59"/>
    </row>
    <row r="535" spans="1:25" ht="16.5" outlineLevel="6" thickBot="1">
      <c r="A535" s="124" t="s">
        <v>40</v>
      </c>
      <c r="B535" s="18">
        <v>953</v>
      </c>
      <c r="C535" s="39" t="s">
        <v>21</v>
      </c>
      <c r="D535" s="39" t="s">
        <v>256</v>
      </c>
      <c r="E535" s="39" t="s">
        <v>5</v>
      </c>
      <c r="F535" s="39"/>
      <c r="G535" s="160">
        <f>G536</f>
        <v>3269</v>
      </c>
      <c r="H535" s="34">
        <f aca="true" t="shared" si="77" ref="H535:X535">H536</f>
        <v>0</v>
      </c>
      <c r="I535" s="34">
        <f t="shared" si="77"/>
        <v>0</v>
      </c>
      <c r="J535" s="34">
        <f t="shared" si="77"/>
        <v>0</v>
      </c>
      <c r="K535" s="34">
        <f t="shared" si="77"/>
        <v>0</v>
      </c>
      <c r="L535" s="34">
        <f t="shared" si="77"/>
        <v>0</v>
      </c>
      <c r="M535" s="34">
        <f t="shared" si="77"/>
        <v>0</v>
      </c>
      <c r="N535" s="34">
        <f t="shared" si="77"/>
        <v>0</v>
      </c>
      <c r="O535" s="34">
        <f t="shared" si="77"/>
        <v>0</v>
      </c>
      <c r="P535" s="34">
        <f t="shared" si="77"/>
        <v>0</v>
      </c>
      <c r="Q535" s="34">
        <f t="shared" si="77"/>
        <v>0</v>
      </c>
      <c r="R535" s="34">
        <f t="shared" si="77"/>
        <v>0</v>
      </c>
      <c r="S535" s="34">
        <f t="shared" si="77"/>
        <v>0</v>
      </c>
      <c r="T535" s="34">
        <f t="shared" si="77"/>
        <v>0</v>
      </c>
      <c r="U535" s="34">
        <f t="shared" si="77"/>
        <v>0</v>
      </c>
      <c r="V535" s="34">
        <f t="shared" si="77"/>
        <v>0</v>
      </c>
      <c r="W535" s="34">
        <f t="shared" si="77"/>
        <v>0</v>
      </c>
      <c r="X535" s="68">
        <f t="shared" si="77"/>
        <v>12003.04085</v>
      </c>
      <c r="Y535" s="59" t="e">
        <f>X535/G524*100</f>
        <v>#DIV/0!</v>
      </c>
    </row>
    <row r="536" spans="1:25" ht="32.25" outlineLevel="6" thickBot="1">
      <c r="A536" s="112" t="s">
        <v>138</v>
      </c>
      <c r="B536" s="19">
        <v>953</v>
      </c>
      <c r="C536" s="9" t="s">
        <v>21</v>
      </c>
      <c r="D536" s="9" t="s">
        <v>257</v>
      </c>
      <c r="E536" s="9" t="s">
        <v>5</v>
      </c>
      <c r="F536" s="9"/>
      <c r="G536" s="155">
        <f>G537</f>
        <v>3269</v>
      </c>
      <c r="H536" s="2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44"/>
      <c r="X536" s="65">
        <v>12003.04085</v>
      </c>
      <c r="Y536" s="59">
        <f>X536/G525*100</f>
        <v>627.3610028751988</v>
      </c>
    </row>
    <row r="537" spans="1:25" ht="32.25" outlineLevel="6" thickBot="1">
      <c r="A537" s="112" t="s">
        <v>139</v>
      </c>
      <c r="B537" s="19">
        <v>953</v>
      </c>
      <c r="C537" s="11" t="s">
        <v>21</v>
      </c>
      <c r="D537" s="11" t="s">
        <v>258</v>
      </c>
      <c r="E537" s="11" t="s">
        <v>5</v>
      </c>
      <c r="F537" s="11"/>
      <c r="G537" s="156">
        <f>G538</f>
        <v>3269</v>
      </c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1:25" ht="63.75" outlineLevel="6" thickBot="1">
      <c r="A538" s="114" t="s">
        <v>202</v>
      </c>
      <c r="B538" s="90">
        <v>953</v>
      </c>
      <c r="C538" s="91" t="s">
        <v>21</v>
      </c>
      <c r="D538" s="91" t="s">
        <v>363</v>
      </c>
      <c r="E538" s="91" t="s">
        <v>5</v>
      </c>
      <c r="F538" s="91"/>
      <c r="G538" s="157">
        <f>G539</f>
        <v>3269</v>
      </c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1:25" ht="32.25" outlineLevel="6" thickBot="1">
      <c r="A539" s="5" t="s">
        <v>127</v>
      </c>
      <c r="B539" s="21">
        <v>953</v>
      </c>
      <c r="C539" s="6" t="s">
        <v>21</v>
      </c>
      <c r="D539" s="6" t="s">
        <v>363</v>
      </c>
      <c r="E539" s="6" t="s">
        <v>125</v>
      </c>
      <c r="F539" s="6"/>
      <c r="G539" s="158">
        <f>G540</f>
        <v>3269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32.25" outlineLevel="6" thickBot="1">
      <c r="A540" s="88" t="s">
        <v>128</v>
      </c>
      <c r="B540" s="92">
        <v>953</v>
      </c>
      <c r="C540" s="93" t="s">
        <v>21</v>
      </c>
      <c r="D540" s="93" t="s">
        <v>363</v>
      </c>
      <c r="E540" s="93" t="s">
        <v>126</v>
      </c>
      <c r="F540" s="93"/>
      <c r="G540" s="159">
        <v>3269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19.5" outlineLevel="6" thickBot="1">
      <c r="A541" s="48" t="s">
        <v>22</v>
      </c>
      <c r="B541" s="48"/>
      <c r="C541" s="48"/>
      <c r="D541" s="48"/>
      <c r="E541" s="48"/>
      <c r="F541" s="48"/>
      <c r="G541" s="147">
        <f>G416+G14</f>
        <v>618843.6296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16.5" outlineLevel="6" thickBot="1">
      <c r="A542" s="1"/>
      <c r="B542" s="22"/>
      <c r="C542" s="1"/>
      <c r="D542" s="1"/>
      <c r="E542" s="1"/>
      <c r="F542" s="1"/>
      <c r="G542" s="1"/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16.5" outlineLevel="6" thickBot="1">
      <c r="A543" s="3"/>
      <c r="B543" s="3"/>
      <c r="C543" s="3"/>
      <c r="D543" s="3"/>
      <c r="E543" s="3"/>
      <c r="F543" s="3"/>
      <c r="G543" s="3"/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8:25" ht="16.5" outlineLevel="6" thickBot="1"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8:25" ht="16.5" outlineLevel="6" thickBot="1">
      <c r="H545" s="32">
        <f aca="true" t="shared" si="78" ref="H545:X545">H546</f>
        <v>0</v>
      </c>
      <c r="I545" s="32">
        <f t="shared" si="78"/>
        <v>0</v>
      </c>
      <c r="J545" s="32">
        <f t="shared" si="78"/>
        <v>0</v>
      </c>
      <c r="K545" s="32">
        <f t="shared" si="78"/>
        <v>0</v>
      </c>
      <c r="L545" s="32">
        <f t="shared" si="78"/>
        <v>0</v>
      </c>
      <c r="M545" s="32">
        <f t="shared" si="78"/>
        <v>0</v>
      </c>
      <c r="N545" s="32">
        <f t="shared" si="78"/>
        <v>0</v>
      </c>
      <c r="O545" s="32">
        <f t="shared" si="78"/>
        <v>0</v>
      </c>
      <c r="P545" s="32">
        <f t="shared" si="78"/>
        <v>0</v>
      </c>
      <c r="Q545" s="32">
        <f t="shared" si="78"/>
        <v>0</v>
      </c>
      <c r="R545" s="32">
        <f t="shared" si="78"/>
        <v>0</v>
      </c>
      <c r="S545" s="32">
        <f t="shared" si="78"/>
        <v>0</v>
      </c>
      <c r="T545" s="32">
        <f t="shared" si="78"/>
        <v>0</v>
      </c>
      <c r="U545" s="32">
        <f t="shared" si="78"/>
        <v>0</v>
      </c>
      <c r="V545" s="32">
        <f t="shared" si="78"/>
        <v>0</v>
      </c>
      <c r="W545" s="32">
        <f t="shared" si="78"/>
        <v>0</v>
      </c>
      <c r="X545" s="67">
        <f t="shared" si="78"/>
        <v>0</v>
      </c>
      <c r="Y545" s="59">
        <v>0</v>
      </c>
    </row>
    <row r="546" spans="8:25" ht="15.75" outlineLevel="6">
      <c r="H546" s="26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44"/>
      <c r="X546" s="65">
        <v>0</v>
      </c>
      <c r="Y546" s="59">
        <v>0</v>
      </c>
    </row>
    <row r="547" spans="8:25" ht="18.75">
      <c r="H547" s="38" t="e">
        <f>#REF!+#REF!+H422+H14</f>
        <v>#REF!</v>
      </c>
      <c r="I547" s="38" t="e">
        <f>#REF!+#REF!+I422+I14</f>
        <v>#REF!</v>
      </c>
      <c r="J547" s="38" t="e">
        <f>#REF!+#REF!+J422+J14</f>
        <v>#REF!</v>
      </c>
      <c r="K547" s="38" t="e">
        <f>#REF!+#REF!+K422+K14</f>
        <v>#REF!</v>
      </c>
      <c r="L547" s="38" t="e">
        <f>#REF!+#REF!+L422+L14</f>
        <v>#REF!</v>
      </c>
      <c r="M547" s="38" t="e">
        <f>#REF!+#REF!+M422+M14</f>
        <v>#REF!</v>
      </c>
      <c r="N547" s="38" t="e">
        <f>#REF!+#REF!+N422+N14</f>
        <v>#REF!</v>
      </c>
      <c r="O547" s="38" t="e">
        <f>#REF!+#REF!+O422+O14</f>
        <v>#REF!</v>
      </c>
      <c r="P547" s="38" t="e">
        <f>#REF!+#REF!+P422+P14</f>
        <v>#REF!</v>
      </c>
      <c r="Q547" s="38" t="e">
        <f>#REF!+#REF!+Q422+Q14</f>
        <v>#REF!</v>
      </c>
      <c r="R547" s="38" t="e">
        <f>#REF!+#REF!+R422+R14</f>
        <v>#REF!</v>
      </c>
      <c r="S547" s="38" t="e">
        <f>#REF!+#REF!+S422+S14</f>
        <v>#REF!</v>
      </c>
      <c r="T547" s="38" t="e">
        <f>#REF!+#REF!+T422+T14</f>
        <v>#REF!</v>
      </c>
      <c r="U547" s="38" t="e">
        <f>#REF!+#REF!+U422+U14</f>
        <v>#REF!</v>
      </c>
      <c r="V547" s="38" t="e">
        <f>#REF!+#REF!+V422+V14</f>
        <v>#REF!</v>
      </c>
      <c r="W547" s="38" t="e">
        <f>#REF!+#REF!+W422+W14</f>
        <v>#REF!</v>
      </c>
      <c r="X547" s="76" t="e">
        <f>#REF!+#REF!+X422+X14</f>
        <v>#REF!</v>
      </c>
      <c r="Y547" s="56" t="e">
        <f>X547/G541*100</f>
        <v>#REF!</v>
      </c>
    </row>
    <row r="548" spans="8:23" ht="15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8:23" ht="15.75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</sheetData>
  <sheetProtection/>
  <autoFilter ref="A13:G541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2016-08-24T21:40:19Z</cp:lastPrinted>
  <dcterms:created xsi:type="dcterms:W3CDTF">2008-11-11T04:53:42Z</dcterms:created>
  <dcterms:modified xsi:type="dcterms:W3CDTF">2016-08-28T22:17:20Z</dcterms:modified>
  <cp:category/>
  <cp:version/>
  <cp:contentType/>
  <cp:contentStatus/>
</cp:coreProperties>
</file>